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7151F176-86B1-46E1-8FCF-206F13AF30D9}" xr6:coauthVersionLast="47" xr6:coauthVersionMax="47" xr10:uidLastSave="{00000000-0000-0000-0000-000000000000}"/>
  <bookViews>
    <workbookView xWindow="-108" yWindow="-108" windowWidth="23256" windowHeight="12456" activeTab="2" xr2:uid="{D15BC202-B88D-4017-92A5-32CB46EB05B4}"/>
  </bookViews>
  <sheets>
    <sheet name="S 4" sheetId="1" r:id="rId1"/>
    <sheet name="PROGRES (1-8)" sheetId="4" r:id="rId2"/>
    <sheet name="PROGRES (9-16) " sheetId="5" r:id="rId3"/>
    <sheet name="Teraz neplatí (PROGES (1-28)" sheetId="14" r:id="rId4"/>
    <sheet name="Teraz neplatí PROGRES (1-32)" sheetId="12" r:id="rId5"/>
    <sheet name="Teraz neplati (PROGRES (1-24)" sheetId="7" r:id="rId6"/>
  </sheets>
  <externalReferences>
    <externalReference r:id="rId7"/>
    <externalReference r:id="rId8"/>
    <externalReference r:id="rId9"/>
  </externalReferences>
  <definedNames>
    <definedName name="_xlnm.Print_Area" localSheetId="1">'PROGRES (1-8)'!$C$1:$H$57</definedName>
    <definedName name="_xlnm.Print_Area" localSheetId="2">'PROGRES (9-16) '!$C$1:$H$57</definedName>
    <definedName name="_xlnm.Print_Area" localSheetId="0">'S 4'!$A$1:$AC$28</definedName>
    <definedName name="_xlnm.Print_Area" localSheetId="3">'Teraz neplatí (PROGES (1-28)'!$A$1:$L$137</definedName>
    <definedName name="_xlnm.Print_Area" localSheetId="5">'Teraz neplati (PROGRES (1-24)'!$A$1:$L$111</definedName>
    <definedName name="_xlnm.Print_Area" localSheetId="4">'Teraz neplatí PROGRES (1-32)'!$A$1:$M$132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" i="5" l="1"/>
  <c r="Q1" i="5"/>
  <c r="W1" i="5" s="1"/>
  <c r="W2" i="5" s="1"/>
  <c r="B2" i="5"/>
  <c r="R2" i="5" s="1"/>
  <c r="Q2" i="5"/>
  <c r="S2" i="5"/>
  <c r="K3" i="5"/>
  <c r="L3" i="5"/>
  <c r="M3" i="5"/>
  <c r="N3" i="5"/>
  <c r="O3" i="5"/>
  <c r="R3" i="5"/>
  <c r="B4" i="5"/>
  <c r="K4" i="5"/>
  <c r="L4" i="5"/>
  <c r="M4" i="5"/>
  <c r="N4" i="5"/>
  <c r="O4" i="5"/>
  <c r="Q4" i="5"/>
  <c r="R4" i="5"/>
  <c r="S4" i="5"/>
  <c r="E5" i="5"/>
  <c r="K5" i="5"/>
  <c r="L5" i="5"/>
  <c r="M5" i="5"/>
  <c r="N5" i="5"/>
  <c r="O5" i="5"/>
  <c r="R5" i="5"/>
  <c r="B6" i="5"/>
  <c r="K6" i="5"/>
  <c r="L6" i="5"/>
  <c r="M6" i="5"/>
  <c r="N6" i="5"/>
  <c r="O6" i="5"/>
  <c r="Q6" i="5"/>
  <c r="R6" i="5"/>
  <c r="S6" i="5"/>
  <c r="K7" i="5"/>
  <c r="L7" i="5"/>
  <c r="M7" i="5"/>
  <c r="N7" i="5"/>
  <c r="O7" i="5"/>
  <c r="R7" i="5"/>
  <c r="K8" i="5"/>
  <c r="L8" i="5"/>
  <c r="M8" i="5"/>
  <c r="N8" i="5"/>
  <c r="O8" i="5"/>
  <c r="S8" i="5"/>
  <c r="F9" i="5"/>
  <c r="K9" i="5"/>
  <c r="L9" i="5"/>
  <c r="M9" i="5"/>
  <c r="N9" i="5"/>
  <c r="O9" i="5"/>
  <c r="R9" i="5"/>
  <c r="B10" i="5"/>
  <c r="R10" i="5" s="1"/>
  <c r="K10" i="5"/>
  <c r="L10" i="5"/>
  <c r="M10" i="5"/>
  <c r="N10" i="5"/>
  <c r="O10" i="5"/>
  <c r="Q10" i="5"/>
  <c r="S10" i="5"/>
  <c r="R11" i="5"/>
  <c r="B12" i="5"/>
  <c r="R12" i="5" s="1"/>
  <c r="Q12" i="5"/>
  <c r="S12" i="5"/>
  <c r="E13" i="5"/>
  <c r="R13" i="5"/>
  <c r="B14" i="5"/>
  <c r="Q14" i="5"/>
  <c r="R14" i="5"/>
  <c r="S14" i="5"/>
  <c r="R15" i="5"/>
  <c r="J16" i="5"/>
  <c r="R16" i="5"/>
  <c r="J17" i="5"/>
  <c r="R17" i="5"/>
  <c r="B18" i="5"/>
  <c r="R18" i="5" s="1"/>
  <c r="Q18" i="5"/>
  <c r="S18" i="5"/>
  <c r="R19" i="5"/>
  <c r="B20" i="5"/>
  <c r="R20" i="5" s="1"/>
  <c r="Q20" i="5"/>
  <c r="S20" i="5"/>
  <c r="R21" i="5"/>
  <c r="B22" i="5"/>
  <c r="R22" i="5" s="1"/>
  <c r="Q22" i="5"/>
  <c r="S22" i="5"/>
  <c r="R23" i="5"/>
  <c r="S24" i="5"/>
  <c r="F25" i="5"/>
  <c r="R25" i="5"/>
  <c r="B26" i="5"/>
  <c r="Q26" i="5"/>
  <c r="R26" i="5"/>
  <c r="S26" i="5"/>
  <c r="R27" i="5"/>
  <c r="B28" i="5"/>
  <c r="R28" i="5" s="1"/>
  <c r="Q28" i="5"/>
  <c r="S28" i="5"/>
  <c r="R29" i="5"/>
  <c r="B30" i="5"/>
  <c r="R30" i="5" s="1"/>
  <c r="Q30" i="5"/>
  <c r="S30" i="5"/>
  <c r="S31" i="5"/>
  <c r="R32" i="5"/>
  <c r="F33" i="5"/>
  <c r="Q31" i="5" s="1"/>
  <c r="J33" i="5"/>
  <c r="R33" i="5"/>
  <c r="J34" i="5"/>
  <c r="R34" i="5"/>
  <c r="S35" i="5"/>
  <c r="R36" i="5"/>
  <c r="R37" i="5"/>
  <c r="B38" i="5"/>
  <c r="Q38" i="5"/>
  <c r="R38" i="5"/>
  <c r="S38" i="5"/>
  <c r="R39" i="5"/>
  <c r="S40" i="5"/>
  <c r="F41" i="5"/>
  <c r="R41" i="5"/>
  <c r="B42" i="5"/>
  <c r="R42" i="5" s="1"/>
  <c r="Q42" i="5"/>
  <c r="S42" i="5"/>
  <c r="F43" i="5"/>
  <c r="Q40" i="5" s="1"/>
  <c r="J43" i="5"/>
  <c r="R43" i="5"/>
  <c r="J44" i="5"/>
  <c r="R44" i="5"/>
  <c r="B45" i="5"/>
  <c r="Q45" i="5"/>
  <c r="R45" i="5"/>
  <c r="S45" i="5"/>
  <c r="R46" i="5"/>
  <c r="S47" i="5"/>
  <c r="F48" i="5"/>
  <c r="R48" i="5"/>
  <c r="B49" i="5"/>
  <c r="R49" i="5" s="1"/>
  <c r="Q49" i="5"/>
  <c r="S49" i="5"/>
  <c r="R50" i="5"/>
  <c r="R51" i="5"/>
  <c r="S52" i="5"/>
  <c r="R53" i="5"/>
  <c r="F54" i="5"/>
  <c r="Q56" i="5" s="1"/>
  <c r="J54" i="5"/>
  <c r="R54" i="5"/>
  <c r="J55" i="5"/>
  <c r="R55" i="5"/>
  <c r="S56" i="5"/>
  <c r="J1" i="4"/>
  <c r="Q1" i="4"/>
  <c r="W1" i="4" s="1"/>
  <c r="W2" i="4" s="1"/>
  <c r="B2" i="4"/>
  <c r="R2" i="4" s="1"/>
  <c r="Q2" i="4"/>
  <c r="S2" i="4"/>
  <c r="K3" i="4"/>
  <c r="L3" i="4"/>
  <c r="M3" i="4"/>
  <c r="N3" i="4"/>
  <c r="O3" i="4"/>
  <c r="R3" i="4"/>
  <c r="B4" i="4"/>
  <c r="R4" i="4" s="1"/>
  <c r="K4" i="4"/>
  <c r="L4" i="4"/>
  <c r="M4" i="4"/>
  <c r="N4" i="4"/>
  <c r="O4" i="4"/>
  <c r="Q4" i="4"/>
  <c r="S4" i="4"/>
  <c r="E5" i="4"/>
  <c r="K5" i="4"/>
  <c r="L5" i="4"/>
  <c r="M5" i="4"/>
  <c r="N5" i="4"/>
  <c r="O5" i="4"/>
  <c r="R5" i="4"/>
  <c r="B6" i="4"/>
  <c r="R6" i="4" s="1"/>
  <c r="K6" i="4"/>
  <c r="L6" i="4"/>
  <c r="M6" i="4"/>
  <c r="N6" i="4"/>
  <c r="O6" i="4"/>
  <c r="Q6" i="4"/>
  <c r="S6" i="4"/>
  <c r="K7" i="4"/>
  <c r="L7" i="4"/>
  <c r="M7" i="4"/>
  <c r="N7" i="4"/>
  <c r="O7" i="4"/>
  <c r="R7" i="4"/>
  <c r="B8" i="4"/>
  <c r="R8" i="4" s="1"/>
  <c r="K8" i="4"/>
  <c r="L8" i="4"/>
  <c r="M8" i="4"/>
  <c r="N8" i="4"/>
  <c r="O8" i="4"/>
  <c r="Q8" i="4"/>
  <c r="S8" i="4"/>
  <c r="F9" i="4"/>
  <c r="K9" i="4"/>
  <c r="L9" i="4"/>
  <c r="M9" i="4"/>
  <c r="N9" i="4"/>
  <c r="O9" i="4"/>
  <c r="R9" i="4"/>
  <c r="B10" i="4"/>
  <c r="R10" i="4" s="1"/>
  <c r="K10" i="4"/>
  <c r="L10" i="4"/>
  <c r="M10" i="4"/>
  <c r="N10" i="4"/>
  <c r="O10" i="4"/>
  <c r="Q10" i="4"/>
  <c r="S10" i="4"/>
  <c r="R11" i="4"/>
  <c r="B12" i="4"/>
  <c r="R12" i="4" s="1"/>
  <c r="Q12" i="4"/>
  <c r="S12" i="4"/>
  <c r="E13" i="4"/>
  <c r="R13" i="4"/>
  <c r="B14" i="4"/>
  <c r="Q14" i="4"/>
  <c r="R14" i="4"/>
  <c r="S14" i="4"/>
  <c r="R15" i="4"/>
  <c r="J16" i="4"/>
  <c r="R16" i="4"/>
  <c r="J17" i="4"/>
  <c r="R17" i="4"/>
  <c r="B18" i="4"/>
  <c r="R18" i="4" s="1"/>
  <c r="Q18" i="4"/>
  <c r="S18" i="4"/>
  <c r="R19" i="4"/>
  <c r="B20" i="4"/>
  <c r="R20" i="4" s="1"/>
  <c r="Q20" i="4"/>
  <c r="S20" i="4"/>
  <c r="R21" i="4"/>
  <c r="B22" i="4"/>
  <c r="R22" i="4" s="1"/>
  <c r="Q22" i="4"/>
  <c r="S22" i="4"/>
  <c r="R23" i="4"/>
  <c r="B24" i="4"/>
  <c r="R24" i="4" s="1"/>
  <c r="Q24" i="4"/>
  <c r="S24" i="4"/>
  <c r="F25" i="4"/>
  <c r="R25" i="4"/>
  <c r="B26" i="4"/>
  <c r="R26" i="4" s="1"/>
  <c r="Q26" i="4"/>
  <c r="S26" i="4"/>
  <c r="R27" i="4"/>
  <c r="B28" i="4"/>
  <c r="Q28" i="4"/>
  <c r="R28" i="4"/>
  <c r="S28" i="4"/>
  <c r="E29" i="4"/>
  <c r="R29" i="4"/>
  <c r="B30" i="4"/>
  <c r="R30" i="4" s="1"/>
  <c r="Q30" i="4"/>
  <c r="S30" i="4"/>
  <c r="B31" i="4"/>
  <c r="R31" i="4" s="1"/>
  <c r="Q31" i="4"/>
  <c r="S31" i="4"/>
  <c r="R32" i="4"/>
  <c r="J33" i="4"/>
  <c r="R33" i="4"/>
  <c r="J34" i="4"/>
  <c r="R34" i="4"/>
  <c r="B35" i="4"/>
  <c r="R35" i="4" s="1"/>
  <c r="Q35" i="4"/>
  <c r="S35" i="4"/>
  <c r="R36" i="4"/>
  <c r="R37" i="4"/>
  <c r="B38" i="4"/>
  <c r="R38" i="4" s="1"/>
  <c r="Q38" i="4"/>
  <c r="S38" i="4"/>
  <c r="R39" i="4"/>
  <c r="B40" i="4"/>
  <c r="R40" i="4" s="1"/>
  <c r="Q40" i="4"/>
  <c r="S40" i="4"/>
  <c r="F41" i="4"/>
  <c r="R41" i="4"/>
  <c r="B42" i="4"/>
  <c r="Q42" i="4"/>
  <c r="R42" i="4"/>
  <c r="S42" i="4"/>
  <c r="J43" i="4"/>
  <c r="R43" i="4"/>
  <c r="J44" i="4"/>
  <c r="R44" i="4"/>
  <c r="B45" i="4"/>
  <c r="Q45" i="4"/>
  <c r="R45" i="4"/>
  <c r="S45" i="4"/>
  <c r="R46" i="4"/>
  <c r="B47" i="4"/>
  <c r="R47" i="4" s="1"/>
  <c r="Q47" i="4"/>
  <c r="S47" i="4"/>
  <c r="F48" i="4"/>
  <c r="R48" i="4"/>
  <c r="B49" i="4"/>
  <c r="R49" i="4" s="1"/>
  <c r="Q49" i="4"/>
  <c r="S49" i="4"/>
  <c r="R50" i="4"/>
  <c r="R51" i="4"/>
  <c r="B52" i="4"/>
  <c r="Q52" i="4"/>
  <c r="R52" i="4"/>
  <c r="S52" i="4"/>
  <c r="R53" i="4"/>
  <c r="J54" i="4"/>
  <c r="R54" i="4"/>
  <c r="J55" i="4"/>
  <c r="R55" i="4"/>
  <c r="B56" i="4"/>
  <c r="R56" i="4" s="1"/>
  <c r="Q56" i="4"/>
  <c r="S56" i="4"/>
  <c r="F16" i="5" l="1"/>
  <c r="B56" i="5"/>
  <c r="R56" i="5" s="1"/>
  <c r="Q35" i="5"/>
  <c r="B35" i="5"/>
  <c r="R35" i="5" s="1"/>
  <c r="B31" i="5"/>
  <c r="R31" i="5" s="1"/>
  <c r="B47" i="5"/>
  <c r="R47" i="5" s="1"/>
  <c r="B40" i="5"/>
  <c r="R40" i="5" s="1"/>
  <c r="B8" i="5"/>
  <c r="R8" i="5" s="1"/>
  <c r="Q52" i="5"/>
  <c r="Q47" i="5"/>
  <c r="B52" i="5"/>
  <c r="R52" i="5" s="1"/>
  <c r="A6" i="1"/>
  <c r="B6" i="1"/>
  <c r="C6" i="1"/>
  <c r="AF6" i="1"/>
  <c r="AG6" i="1"/>
  <c r="AS6" i="1" s="1"/>
  <c r="AG7" i="1" s="1"/>
  <c r="AS7" i="1" s="1"/>
  <c r="AG8" i="1" s="1"/>
  <c r="AS8" i="1" s="1"/>
  <c r="AR6" i="1"/>
  <c r="BC6" i="1"/>
  <c r="BD6" i="1"/>
  <c r="BE6" i="1"/>
  <c r="BH6" i="1"/>
  <c r="BI6" i="1"/>
  <c r="BJ6" i="1"/>
  <c r="BM6" i="1"/>
  <c r="BN6" i="1"/>
  <c r="BO6" i="1"/>
  <c r="C24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Q24" i="5" l="1"/>
  <c r="B24" i="5"/>
  <c r="R24" i="5" s="1"/>
  <c r="Q8" i="5"/>
  <c r="C18" i="1"/>
  <c r="C12" i="1"/>
  <c r="B8" i="1"/>
  <c r="A5" i="1"/>
  <c r="A7" i="1"/>
  <c r="AR7" i="1"/>
  <c r="AF8" i="1"/>
  <c r="A9" i="1"/>
  <c r="A8" i="1"/>
  <c r="AR8" i="1"/>
  <c r="A10" i="1"/>
  <c r="B7" i="1"/>
  <c r="AF7" i="1"/>
  <c r="B9" i="1"/>
  <c r="AD5" i="1"/>
  <c r="AP5" i="1"/>
  <c r="AQ6" i="1" l="1"/>
  <c r="AE6" i="1"/>
  <c r="AP11" i="1"/>
  <c r="AG12" i="1"/>
  <c r="AS12" i="1" s="1"/>
  <c r="AD11" i="1"/>
  <c r="AQ7" i="1"/>
  <c r="AE8" i="1"/>
  <c r="AE7" i="1"/>
  <c r="AQ8" i="1"/>
  <c r="AQ12" i="1" l="1"/>
  <c r="AE13" i="1"/>
  <c r="AQ14" i="1"/>
  <c r="AE12" i="1"/>
  <c r="AQ13" i="1"/>
  <c r="AE14" i="1"/>
  <c r="A11" i="1"/>
  <c r="AF12" i="1"/>
  <c r="A13" i="1"/>
  <c r="AR13" i="1"/>
  <c r="AF14" i="1"/>
  <c r="A15" i="1"/>
  <c r="A12" i="1"/>
  <c r="B13" i="1"/>
  <c r="B15" i="1"/>
  <c r="A14" i="1"/>
  <c r="AR14" i="1"/>
  <c r="A16" i="1"/>
  <c r="B14" i="1"/>
  <c r="AF13" i="1"/>
  <c r="B12" i="1"/>
  <c r="AR12" i="1"/>
  <c r="AG13" i="1"/>
  <c r="AS13" i="1" s="1"/>
  <c r="AD17" i="1"/>
  <c r="AP17" i="1"/>
  <c r="AD29" i="1" s="1"/>
  <c r="AG18" i="1" l="1"/>
  <c r="AS18" i="1" s="1"/>
  <c r="AG19" i="1" s="1"/>
  <c r="AS19" i="1" s="1"/>
  <c r="AG14" i="1"/>
  <c r="AS14" i="1" s="1"/>
  <c r="AQ18" i="1"/>
  <c r="AE30" i="1" s="1"/>
  <c r="AE19" i="1"/>
  <c r="AQ20" i="1"/>
  <c r="AE32" i="1" s="1"/>
  <c r="AQ19" i="1"/>
  <c r="AE31" i="1" s="1"/>
  <c r="AE20" i="1"/>
  <c r="AE18" i="1"/>
  <c r="AD23" i="1"/>
  <c r="AP23" i="1"/>
  <c r="AD35" i="1" s="1"/>
  <c r="B18" i="1"/>
  <c r="AR18" i="1"/>
  <c r="AF18" i="1"/>
  <c r="B19" i="1"/>
  <c r="B21" i="1"/>
  <c r="AF19" i="1"/>
  <c r="A20" i="1"/>
  <c r="AR20" i="1"/>
  <c r="A22" i="1"/>
  <c r="A17" i="1"/>
  <c r="A18" i="1"/>
  <c r="B20" i="1"/>
  <c r="AR19" i="1"/>
  <c r="AF20" i="1"/>
  <c r="A21" i="1"/>
  <c r="A19" i="1"/>
  <c r="AG30" i="1" l="1"/>
  <c r="AG24" i="1"/>
  <c r="AS24" i="1" s="1"/>
  <c r="AG25" i="1" s="1"/>
  <c r="AS25" i="1" s="1"/>
  <c r="AF32" i="1"/>
  <c r="AE24" i="1"/>
  <c r="AQ25" i="1"/>
  <c r="AE37" i="1" s="1"/>
  <c r="AE26" i="1"/>
  <c r="AQ24" i="1"/>
  <c r="AE36" i="1" s="1"/>
  <c r="AE25" i="1"/>
  <c r="AQ26" i="1"/>
  <c r="AE38" i="1" s="1"/>
  <c r="A23" i="1"/>
  <c r="B24" i="1"/>
  <c r="B26" i="1"/>
  <c r="A25" i="1"/>
  <c r="AR25" i="1"/>
  <c r="AF26" i="1"/>
  <c r="A27" i="1"/>
  <c r="AF24" i="1"/>
  <c r="B25" i="1"/>
  <c r="B27" i="1"/>
  <c r="AR26" i="1"/>
  <c r="A24" i="1"/>
  <c r="AF25" i="1"/>
  <c r="A26" i="1"/>
  <c r="A28" i="1"/>
  <c r="AR24" i="1"/>
  <c r="AF30" i="1"/>
  <c r="AD41" i="1"/>
  <c r="AF31" i="1"/>
  <c r="AG20" i="1"/>
  <c r="AS20" i="1" s="1"/>
  <c r="AG32" i="1" s="1"/>
  <c r="AG31" i="1"/>
  <c r="AG36" i="1" l="1"/>
  <c r="AD47" i="1"/>
  <c r="AF37" i="1"/>
  <c r="AE42" i="1"/>
  <c r="AE44" i="1"/>
  <c r="AE43" i="1"/>
  <c r="AF36" i="1"/>
  <c r="AG26" i="1"/>
  <c r="AS26" i="1" s="1"/>
  <c r="AG38" i="1" s="1"/>
  <c r="AG37" i="1"/>
  <c r="AF38" i="1"/>
  <c r="AG42" i="1"/>
  <c r="AK44" i="1" l="1"/>
  <c r="AL44" i="1"/>
  <c r="AM44" i="1"/>
  <c r="AF44" i="1"/>
  <c r="AK42" i="1"/>
  <c r="AL42" i="1"/>
  <c r="AM42" i="1"/>
  <c r="AF42" i="1"/>
  <c r="AD53" i="1"/>
  <c r="AG44" i="1"/>
  <c r="AG43" i="1"/>
  <c r="AE49" i="1"/>
  <c r="AE50" i="1"/>
  <c r="AE48" i="1"/>
  <c r="AM43" i="1"/>
  <c r="AK43" i="1"/>
  <c r="AL43" i="1"/>
  <c r="AF43" i="1"/>
  <c r="AG48" i="1"/>
  <c r="AG50" i="1" l="1"/>
  <c r="AG49" i="1"/>
  <c r="AM48" i="1"/>
  <c r="AK48" i="1"/>
  <c r="AL48" i="1"/>
  <c r="AF48" i="1"/>
  <c r="AM50" i="1"/>
  <c r="AK50" i="1"/>
  <c r="AL50" i="1"/>
  <c r="AF50" i="1"/>
  <c r="AG54" i="1"/>
  <c r="AD59" i="1"/>
  <c r="AK49" i="1"/>
  <c r="AL49" i="1"/>
  <c r="AM49" i="1"/>
  <c r="AF49" i="1"/>
  <c r="AE55" i="1"/>
  <c r="AE54" i="1"/>
  <c r="AE56" i="1"/>
  <c r="AL55" i="1" l="1"/>
  <c r="AM55" i="1"/>
  <c r="AK55" i="1"/>
  <c r="AF55" i="1"/>
  <c r="AG60" i="1"/>
  <c r="AG56" i="1"/>
  <c r="AG55" i="1"/>
  <c r="AK54" i="1"/>
  <c r="AL54" i="1"/>
  <c r="AM54" i="1"/>
  <c r="AF54" i="1"/>
  <c r="AD65" i="1"/>
  <c r="AK56" i="1"/>
  <c r="AL56" i="1"/>
  <c r="AM56" i="1"/>
  <c r="AF56" i="1"/>
  <c r="AE60" i="1"/>
  <c r="AE62" i="1"/>
  <c r="AE61" i="1"/>
  <c r="AK60" i="1" l="1"/>
  <c r="AL60" i="1"/>
  <c r="AM60" i="1"/>
  <c r="AF60" i="1"/>
  <c r="AD71" i="1"/>
  <c r="AG66" i="1"/>
  <c r="AK62" i="1"/>
  <c r="AL62" i="1"/>
  <c r="AM62" i="1"/>
  <c r="AF62" i="1"/>
  <c r="AE66" i="1"/>
  <c r="AE68" i="1"/>
  <c r="AE67" i="1"/>
  <c r="AG62" i="1"/>
  <c r="AG61" i="1"/>
  <c r="AM61" i="1"/>
  <c r="AK61" i="1"/>
  <c r="AL61" i="1"/>
  <c r="AF61" i="1"/>
  <c r="AG68" i="1" l="1"/>
  <c r="AG67" i="1"/>
  <c r="AL68" i="1"/>
  <c r="AM68" i="1"/>
  <c r="AK68" i="1"/>
  <c r="AF68" i="1"/>
  <c r="AE72" i="1"/>
  <c r="AE74" i="1"/>
  <c r="AE73" i="1"/>
  <c r="AK67" i="1"/>
  <c r="AL67" i="1"/>
  <c r="AM67" i="1"/>
  <c r="AF67" i="1"/>
  <c r="AG72" i="1"/>
  <c r="AD77" i="1"/>
  <c r="AL66" i="1"/>
  <c r="AM66" i="1"/>
  <c r="AK66" i="1"/>
  <c r="AF66" i="1"/>
  <c r="AD83" i="1" l="1"/>
  <c r="AE79" i="1"/>
  <c r="AE78" i="1"/>
  <c r="AE80" i="1"/>
  <c r="AK73" i="1"/>
  <c r="AM73" i="1"/>
  <c r="AL73" i="1"/>
  <c r="AF73" i="1"/>
  <c r="AM72" i="1"/>
  <c r="AK72" i="1"/>
  <c r="AL72" i="1"/>
  <c r="AF72" i="1"/>
  <c r="AG78" i="1"/>
  <c r="AG74" i="1"/>
  <c r="AG73" i="1"/>
  <c r="AM74" i="1"/>
  <c r="AK74" i="1"/>
  <c r="AL74" i="1"/>
  <c r="AF74" i="1"/>
  <c r="AL79" i="1" l="1"/>
  <c r="AK79" i="1"/>
  <c r="AM79" i="1"/>
  <c r="AF79" i="1"/>
  <c r="AG84" i="1"/>
  <c r="AK80" i="1"/>
  <c r="AL80" i="1"/>
  <c r="AM80" i="1"/>
  <c r="AF80" i="1"/>
  <c r="AD89" i="1"/>
  <c r="AL78" i="1"/>
  <c r="AM78" i="1"/>
  <c r="AK78" i="1"/>
  <c r="AF78" i="1"/>
  <c r="AG80" i="1"/>
  <c r="AG79" i="1"/>
  <c r="AE85" i="1"/>
  <c r="AE84" i="1"/>
  <c r="AE86" i="1"/>
  <c r="AE90" i="1" l="1"/>
  <c r="AE92" i="1"/>
  <c r="AE91" i="1"/>
  <c r="AL85" i="1"/>
  <c r="AM85" i="1"/>
  <c r="AK85" i="1"/>
  <c r="AF85" i="1"/>
  <c r="AG86" i="1"/>
  <c r="AG85" i="1"/>
  <c r="AK84" i="1"/>
  <c r="AL84" i="1"/>
  <c r="AM84" i="1"/>
  <c r="AF84" i="1"/>
  <c r="AG90" i="1"/>
  <c r="AK86" i="1"/>
  <c r="AL86" i="1"/>
  <c r="AM86" i="1"/>
  <c r="AF86" i="1"/>
  <c r="AD95" i="1"/>
  <c r="AG96" i="1" l="1"/>
  <c r="AD101" i="1"/>
  <c r="AK92" i="1"/>
  <c r="AL92" i="1"/>
  <c r="AM92" i="1"/>
  <c r="AF92" i="1"/>
  <c r="AE96" i="1"/>
  <c r="AE98" i="1"/>
  <c r="AE97" i="1"/>
  <c r="AM91" i="1"/>
  <c r="AK91" i="1"/>
  <c r="AL91" i="1"/>
  <c r="AF91" i="1"/>
  <c r="AG92" i="1"/>
  <c r="AG91" i="1"/>
  <c r="AK90" i="1"/>
  <c r="AL90" i="1"/>
  <c r="AM90" i="1"/>
  <c r="AF90" i="1"/>
  <c r="AG98" i="1" l="1"/>
  <c r="AL98" i="1"/>
  <c r="AM98" i="1"/>
  <c r="AK98" i="1"/>
  <c r="AF98" i="1"/>
  <c r="AK97" i="1"/>
  <c r="AL97" i="1"/>
  <c r="AM97" i="1"/>
  <c r="AF97" i="1"/>
  <c r="AG97" i="1"/>
  <c r="AE102" i="1"/>
  <c r="AE104" i="1"/>
  <c r="AE103" i="1"/>
  <c r="AL96" i="1"/>
  <c r="AM96" i="1"/>
  <c r="AK96" i="1"/>
  <c r="AF96" i="1"/>
  <c r="AD107" i="1"/>
  <c r="AD113" i="1" l="1"/>
  <c r="AK104" i="1"/>
  <c r="AL104" i="1"/>
  <c r="AM104" i="1"/>
  <c r="AF104" i="1"/>
  <c r="AK103" i="1"/>
  <c r="AL103" i="1"/>
  <c r="AM103" i="1"/>
  <c r="AF103" i="1"/>
  <c r="AM102" i="1"/>
  <c r="AK102" i="1"/>
  <c r="AL102" i="1"/>
  <c r="AF102" i="1"/>
  <c r="AE108" i="1"/>
  <c r="AE110" i="1"/>
  <c r="AE109" i="1"/>
  <c r="AG103" i="1" l="1"/>
  <c r="AG104" i="1"/>
  <c r="AG102" i="1"/>
  <c r="AL108" i="1"/>
  <c r="AM108" i="1"/>
  <c r="AK108" i="1"/>
  <c r="AF108" i="1"/>
  <c r="AK109" i="1"/>
  <c r="AL109" i="1"/>
  <c r="AM109" i="1"/>
  <c r="AF109" i="1"/>
  <c r="AE115" i="1"/>
  <c r="AE114" i="1"/>
  <c r="AE116" i="1"/>
  <c r="AL110" i="1"/>
  <c r="AM110" i="1"/>
  <c r="AK110" i="1"/>
  <c r="AF110" i="1"/>
  <c r="AD119" i="1"/>
  <c r="AG108" i="1" l="1"/>
  <c r="AD125" i="1"/>
  <c r="AK115" i="1"/>
  <c r="AL115" i="1"/>
  <c r="AM115" i="1"/>
  <c r="AF115" i="1"/>
  <c r="AM114" i="1"/>
  <c r="AK114" i="1"/>
  <c r="AL114" i="1"/>
  <c r="AF114" i="1"/>
  <c r="AE121" i="1"/>
  <c r="AE120" i="1"/>
  <c r="AE122" i="1"/>
  <c r="AM116" i="1"/>
  <c r="AK116" i="1"/>
  <c r="AL116" i="1"/>
  <c r="AF116" i="1"/>
  <c r="AD131" i="1" l="1"/>
  <c r="AK122" i="1"/>
  <c r="AL122" i="1"/>
  <c r="AM122" i="1"/>
  <c r="AF122" i="1"/>
  <c r="AL121" i="1"/>
  <c r="AM121" i="1"/>
  <c r="AK121" i="1"/>
  <c r="AF121" i="1"/>
  <c r="AE126" i="1"/>
  <c r="AE128" i="1"/>
  <c r="AE127" i="1"/>
  <c r="AK120" i="1"/>
  <c r="AL120" i="1"/>
  <c r="AM120" i="1"/>
  <c r="AF120" i="1"/>
  <c r="AG114" i="1" l="1"/>
  <c r="AG110" i="1"/>
  <c r="AG109" i="1"/>
  <c r="AE132" i="1"/>
  <c r="AE134" i="1"/>
  <c r="AE133" i="1"/>
  <c r="AM127" i="1"/>
  <c r="AK127" i="1"/>
  <c r="AL127" i="1"/>
  <c r="AF127" i="1"/>
  <c r="AD137" i="1"/>
  <c r="AK128" i="1"/>
  <c r="AL128" i="1"/>
  <c r="AM128" i="1"/>
  <c r="AF128" i="1"/>
  <c r="AK126" i="1"/>
  <c r="AL126" i="1"/>
  <c r="AM126" i="1"/>
  <c r="AF126" i="1"/>
  <c r="AD143" i="1" l="1"/>
  <c r="AK133" i="1"/>
  <c r="AL133" i="1"/>
  <c r="AM133" i="1"/>
  <c r="AF133" i="1"/>
  <c r="AL132" i="1"/>
  <c r="AM132" i="1"/>
  <c r="AK132" i="1"/>
  <c r="AF132" i="1"/>
  <c r="AL134" i="1"/>
  <c r="AM134" i="1"/>
  <c r="AK134" i="1"/>
  <c r="AF134" i="1"/>
  <c r="AE139" i="1"/>
  <c r="AE138" i="1"/>
  <c r="AE140" i="1"/>
  <c r="AG120" i="1" l="1"/>
  <c r="AG116" i="1"/>
  <c r="AG115" i="1"/>
  <c r="AK139" i="1"/>
  <c r="AL139" i="1"/>
  <c r="AM139" i="1"/>
  <c r="AF139" i="1"/>
  <c r="AD149" i="1"/>
  <c r="AM138" i="1"/>
  <c r="AK138" i="1"/>
  <c r="AL138" i="1"/>
  <c r="AF138" i="1"/>
  <c r="AM140" i="1"/>
  <c r="AK140" i="1"/>
  <c r="AL140" i="1"/>
  <c r="AF140" i="1"/>
  <c r="AE145" i="1"/>
  <c r="AE144" i="1"/>
  <c r="AE146" i="1"/>
  <c r="AD155" i="1" l="1"/>
  <c r="AL145" i="1"/>
  <c r="AM145" i="1"/>
  <c r="AK145" i="1"/>
  <c r="AF145" i="1"/>
  <c r="AE150" i="1"/>
  <c r="AE152" i="1"/>
  <c r="AE151" i="1"/>
  <c r="AK144" i="1"/>
  <c r="AL144" i="1"/>
  <c r="AM144" i="1"/>
  <c r="AF144" i="1"/>
  <c r="AK146" i="1"/>
  <c r="AL146" i="1"/>
  <c r="AM146" i="1"/>
  <c r="AF146" i="1"/>
  <c r="AG126" i="1" l="1"/>
  <c r="AG122" i="1"/>
  <c r="AG121" i="1"/>
  <c r="AK150" i="1"/>
  <c r="AL150" i="1"/>
  <c r="AM150" i="1"/>
  <c r="AF150" i="1"/>
  <c r="AD161" i="1"/>
  <c r="AK152" i="1"/>
  <c r="AL152" i="1"/>
  <c r="AM152" i="1"/>
  <c r="AF152" i="1"/>
  <c r="AE156" i="1"/>
  <c r="AE158" i="1"/>
  <c r="AE157" i="1"/>
  <c r="AM151" i="1"/>
  <c r="AK151" i="1"/>
  <c r="AL151" i="1"/>
  <c r="AF151" i="1"/>
  <c r="AK157" i="1" l="1"/>
  <c r="AL157" i="1"/>
  <c r="AM157" i="1"/>
  <c r="AF157" i="1"/>
  <c r="AL156" i="1"/>
  <c r="AM156" i="1"/>
  <c r="AK156" i="1"/>
  <c r="AF156" i="1"/>
  <c r="AE163" i="1"/>
  <c r="AE162" i="1"/>
  <c r="AE164" i="1"/>
  <c r="AM158" i="1"/>
  <c r="AK158" i="1"/>
  <c r="AL158" i="1"/>
  <c r="AF158" i="1"/>
  <c r="AD167" i="1"/>
  <c r="AG132" i="1" l="1"/>
  <c r="AG127" i="1"/>
  <c r="AG128" i="1"/>
  <c r="AE169" i="1"/>
  <c r="AE168" i="1"/>
  <c r="AE170" i="1"/>
  <c r="AK163" i="1"/>
  <c r="AL163" i="1"/>
  <c r="AM163" i="1"/>
  <c r="AF163" i="1"/>
  <c r="AM162" i="1"/>
  <c r="AK162" i="1"/>
  <c r="AL162" i="1"/>
  <c r="AF162" i="1"/>
  <c r="AD173" i="1"/>
  <c r="AM164" i="1"/>
  <c r="AK164" i="1"/>
  <c r="AL164" i="1"/>
  <c r="AF164" i="1"/>
  <c r="AD179" i="1" l="1"/>
  <c r="AE174" i="1"/>
  <c r="AE176" i="1"/>
  <c r="AE175" i="1"/>
  <c r="AL169" i="1"/>
  <c r="AM169" i="1"/>
  <c r="AK169" i="1"/>
  <c r="AF169" i="1"/>
  <c r="AK168" i="1"/>
  <c r="AL168" i="1"/>
  <c r="AM168" i="1"/>
  <c r="AF168" i="1"/>
  <c r="AK170" i="1"/>
  <c r="AL170" i="1"/>
  <c r="AM170" i="1"/>
  <c r="AF170" i="1"/>
  <c r="AG138" i="1" l="1"/>
  <c r="AG134" i="1"/>
  <c r="AG133" i="1"/>
  <c r="AM175" i="1"/>
  <c r="AK175" i="1"/>
  <c r="AL175" i="1"/>
  <c r="AF175" i="1"/>
  <c r="AE180" i="1"/>
  <c r="AE182" i="1"/>
  <c r="AE181" i="1"/>
  <c r="AK174" i="1"/>
  <c r="AL174" i="1"/>
  <c r="AM174" i="1"/>
  <c r="AF174" i="1"/>
  <c r="AK176" i="1"/>
  <c r="AL176" i="1"/>
  <c r="AM176" i="1"/>
  <c r="AF176" i="1"/>
  <c r="AD185" i="1"/>
  <c r="AD191" i="1" l="1"/>
  <c r="AL182" i="1"/>
  <c r="AM182" i="1"/>
  <c r="AK182" i="1"/>
  <c r="AF182" i="1"/>
  <c r="AK181" i="1"/>
  <c r="AL181" i="1"/>
  <c r="AM181" i="1"/>
  <c r="AF181" i="1"/>
  <c r="AE187" i="1"/>
  <c r="AE186" i="1"/>
  <c r="AE188" i="1"/>
  <c r="AL180" i="1"/>
  <c r="AM180" i="1"/>
  <c r="AK180" i="1"/>
  <c r="AF180" i="1"/>
  <c r="AG144" i="1" l="1"/>
  <c r="AG140" i="1"/>
  <c r="AG139" i="1"/>
  <c r="AM188" i="1"/>
  <c r="AK188" i="1"/>
  <c r="AL188" i="1"/>
  <c r="AF188" i="1"/>
  <c r="AD197" i="1"/>
  <c r="AM186" i="1"/>
  <c r="AK186" i="1"/>
  <c r="AL186" i="1"/>
  <c r="AF186" i="1"/>
  <c r="AK187" i="1"/>
  <c r="AL187" i="1"/>
  <c r="AM187" i="1"/>
  <c r="AF187" i="1"/>
  <c r="AE193" i="1"/>
  <c r="AE192" i="1"/>
  <c r="AE194" i="1"/>
  <c r="AK194" i="1" l="1"/>
  <c r="AL194" i="1"/>
  <c r="AM194" i="1"/>
  <c r="AF194" i="1"/>
  <c r="AD203" i="1"/>
  <c r="AL193" i="1"/>
  <c r="AM193" i="1"/>
  <c r="AK193" i="1"/>
  <c r="AF193" i="1"/>
  <c r="AE198" i="1"/>
  <c r="AE200" i="1"/>
  <c r="AE199" i="1"/>
  <c r="AK192" i="1"/>
  <c r="AL192" i="1"/>
  <c r="AM192" i="1"/>
  <c r="AF192" i="1"/>
  <c r="AG150" i="1" l="1"/>
  <c r="AG145" i="1"/>
  <c r="AG146" i="1"/>
  <c r="AM199" i="1"/>
  <c r="AK199" i="1"/>
  <c r="AL199" i="1"/>
  <c r="AF199" i="1"/>
  <c r="AE204" i="1"/>
  <c r="AE206" i="1"/>
  <c r="AE205" i="1"/>
  <c r="AK198" i="1"/>
  <c r="AL198" i="1"/>
  <c r="AM198" i="1"/>
  <c r="AF198" i="1"/>
  <c r="AD209" i="1"/>
  <c r="AK200" i="1"/>
  <c r="AL200" i="1"/>
  <c r="AM200" i="1"/>
  <c r="AF200" i="1"/>
  <c r="AD215" i="1" l="1"/>
  <c r="AL204" i="1"/>
  <c r="AM204" i="1"/>
  <c r="AK204" i="1"/>
  <c r="AF204" i="1"/>
  <c r="AL206" i="1"/>
  <c r="AM206" i="1"/>
  <c r="AK206" i="1"/>
  <c r="AF206" i="1"/>
  <c r="AE211" i="1"/>
  <c r="AE210" i="1"/>
  <c r="AE212" i="1"/>
  <c r="AK205" i="1"/>
  <c r="AL205" i="1"/>
  <c r="AM205" i="1"/>
  <c r="AF205" i="1"/>
  <c r="AG156" i="1" l="1"/>
  <c r="AG151" i="1"/>
  <c r="AG152" i="1"/>
  <c r="AK211" i="1"/>
  <c r="AL211" i="1"/>
  <c r="AM211" i="1"/>
  <c r="AF211" i="1"/>
  <c r="AM210" i="1"/>
  <c r="AK210" i="1"/>
  <c r="AL210" i="1"/>
  <c r="AF210" i="1"/>
  <c r="AM212" i="1"/>
  <c r="AK212" i="1"/>
  <c r="AL212" i="1"/>
  <c r="AF212" i="1"/>
  <c r="AD221" i="1"/>
  <c r="AE216" i="1"/>
  <c r="AE218" i="1"/>
  <c r="AE217" i="1"/>
  <c r="AE223" i="1" l="1"/>
  <c r="AE222" i="1"/>
  <c r="AE224" i="1"/>
  <c r="AL216" i="1"/>
  <c r="AM216" i="1"/>
  <c r="AK216" i="1"/>
  <c r="AF216" i="1"/>
  <c r="AD227" i="1"/>
  <c r="AK217" i="1"/>
  <c r="AM217" i="1"/>
  <c r="AL217" i="1"/>
  <c r="AF217" i="1"/>
  <c r="AL218" i="1"/>
  <c r="AM218" i="1"/>
  <c r="AK218" i="1"/>
  <c r="AF218" i="1"/>
  <c r="AG162" i="1" l="1"/>
  <c r="AG158" i="1"/>
  <c r="AG157" i="1"/>
  <c r="AE229" i="1"/>
  <c r="AE230" i="1"/>
  <c r="AE228" i="1"/>
  <c r="AK223" i="1"/>
  <c r="AL223" i="1"/>
  <c r="AM223" i="1"/>
  <c r="AF223" i="1"/>
  <c r="AM222" i="1"/>
  <c r="AL222" i="1"/>
  <c r="AK222" i="1"/>
  <c r="AF222" i="1"/>
  <c r="AD233" i="1"/>
  <c r="AM224" i="1"/>
  <c r="AL224" i="1"/>
  <c r="AK224" i="1"/>
  <c r="AF224" i="1"/>
  <c r="AK228" i="1" l="1"/>
  <c r="AM228" i="1"/>
  <c r="AL228" i="1"/>
  <c r="AF228" i="1"/>
  <c r="AL229" i="1"/>
  <c r="AM229" i="1"/>
  <c r="AK229" i="1"/>
  <c r="AF229" i="1"/>
  <c r="AE234" i="1"/>
  <c r="AE236" i="1"/>
  <c r="AE235" i="1"/>
  <c r="AK230" i="1"/>
  <c r="AM230" i="1"/>
  <c r="AL230" i="1"/>
  <c r="AF230" i="1"/>
  <c r="AD239" i="1"/>
  <c r="AG168" i="1" l="1"/>
  <c r="AG164" i="1"/>
  <c r="AG163" i="1"/>
  <c r="AK234" i="1"/>
  <c r="AL234" i="1"/>
  <c r="AM234" i="1"/>
  <c r="AF234" i="1"/>
  <c r="AM235" i="1"/>
  <c r="AL235" i="1"/>
  <c r="AK235" i="1"/>
  <c r="AF235" i="1"/>
  <c r="AK236" i="1"/>
  <c r="AL236" i="1"/>
  <c r="AM236" i="1"/>
  <c r="AF236" i="1"/>
  <c r="AE240" i="1"/>
  <c r="AE242" i="1"/>
  <c r="AE241" i="1"/>
  <c r="AD245" i="1"/>
  <c r="AD251" i="1" l="1"/>
  <c r="AK241" i="1"/>
  <c r="AM241" i="1"/>
  <c r="AL241" i="1"/>
  <c r="AF241" i="1"/>
  <c r="AL240" i="1"/>
  <c r="AM240" i="1"/>
  <c r="AK240" i="1"/>
  <c r="AF240" i="1"/>
  <c r="AL242" i="1"/>
  <c r="AM242" i="1"/>
  <c r="AK242" i="1"/>
  <c r="AF242" i="1"/>
  <c r="AE247" i="1"/>
  <c r="AE246" i="1"/>
  <c r="AE248" i="1"/>
  <c r="AG174" i="1" l="1"/>
  <c r="AG170" i="1"/>
  <c r="AG169" i="1"/>
  <c r="AK247" i="1"/>
  <c r="AL247" i="1"/>
  <c r="AM247" i="1"/>
  <c r="AF247" i="1"/>
  <c r="AM246" i="1"/>
  <c r="AL246" i="1"/>
  <c r="AK246" i="1"/>
  <c r="AF246" i="1"/>
  <c r="AD257" i="1"/>
  <c r="AM248" i="1"/>
  <c r="AL248" i="1"/>
  <c r="AK248" i="1"/>
  <c r="AF248" i="1"/>
  <c r="AE253" i="1"/>
  <c r="AE254" i="1"/>
  <c r="AE252" i="1"/>
  <c r="AE258" i="1" l="1"/>
  <c r="AE260" i="1"/>
  <c r="AE259" i="1"/>
  <c r="AD263" i="1"/>
  <c r="AK252" i="1"/>
  <c r="AM252" i="1"/>
  <c r="AL252" i="1"/>
  <c r="AF252" i="1"/>
  <c r="AL253" i="1"/>
  <c r="AM253" i="1"/>
  <c r="AK253" i="1"/>
  <c r="AF253" i="1"/>
  <c r="AK254" i="1"/>
  <c r="AM254" i="1"/>
  <c r="AL254" i="1"/>
  <c r="AF254" i="1"/>
  <c r="AG180" i="1" l="1"/>
  <c r="AG176" i="1"/>
  <c r="AG175" i="1"/>
  <c r="AE265" i="1"/>
  <c r="AE264" i="1"/>
  <c r="AE266" i="1"/>
  <c r="AM259" i="1"/>
  <c r="AL259" i="1"/>
  <c r="AK259" i="1"/>
  <c r="AF259" i="1"/>
  <c r="AK258" i="1"/>
  <c r="AL258" i="1"/>
  <c r="AM258" i="1"/>
  <c r="AF258" i="1"/>
  <c r="AD269" i="1"/>
  <c r="AL260" i="1"/>
  <c r="AM260" i="1"/>
  <c r="AK260" i="1"/>
  <c r="AF260" i="1"/>
  <c r="AK265" i="1" l="1"/>
  <c r="AM265" i="1"/>
  <c r="AL265" i="1"/>
  <c r="AF265" i="1"/>
  <c r="AM264" i="1"/>
  <c r="AK264" i="1"/>
  <c r="AL264" i="1"/>
  <c r="AF264" i="1"/>
  <c r="AM266" i="1"/>
  <c r="AK266" i="1"/>
  <c r="AL266" i="1"/>
  <c r="AF266" i="1"/>
  <c r="AE270" i="1"/>
  <c r="AE271" i="1"/>
  <c r="AE272" i="1"/>
  <c r="AD275" i="1"/>
  <c r="AG186" i="1" l="1"/>
  <c r="AG182" i="1"/>
  <c r="AG181" i="1"/>
  <c r="AL270" i="1"/>
  <c r="AK270" i="1"/>
  <c r="AM270" i="1"/>
  <c r="AF270" i="1"/>
  <c r="AD281" i="1"/>
  <c r="AK272" i="1"/>
  <c r="AL272" i="1"/>
  <c r="AM272" i="1"/>
  <c r="AF272" i="1"/>
  <c r="AL271" i="1"/>
  <c r="AM271" i="1"/>
  <c r="AK271" i="1"/>
  <c r="AF271" i="1"/>
  <c r="AE276" i="1"/>
  <c r="AE278" i="1"/>
  <c r="AE277" i="1"/>
  <c r="AE282" i="1" l="1"/>
  <c r="AE284" i="1"/>
  <c r="AE283" i="1"/>
  <c r="AM277" i="1"/>
  <c r="AK277" i="1"/>
  <c r="AL277" i="1"/>
  <c r="AF277" i="1"/>
  <c r="AK276" i="1"/>
  <c r="AL276" i="1"/>
  <c r="AM276" i="1"/>
  <c r="AF276" i="1"/>
  <c r="AD287" i="1"/>
  <c r="AK278" i="1"/>
  <c r="AL278" i="1"/>
  <c r="AM278" i="1"/>
  <c r="AF278" i="1"/>
  <c r="AG192" i="1" l="1"/>
  <c r="AG188" i="1"/>
  <c r="AG187" i="1"/>
  <c r="AL282" i="1"/>
  <c r="AM282" i="1"/>
  <c r="AK282" i="1"/>
  <c r="AF282" i="1"/>
  <c r="AE289" i="1"/>
  <c r="AE288" i="1"/>
  <c r="AE290" i="1"/>
  <c r="AL284" i="1"/>
  <c r="AM284" i="1"/>
  <c r="AK284" i="1"/>
  <c r="AF284" i="1"/>
  <c r="AD293" i="1"/>
  <c r="AK283" i="1"/>
  <c r="AL283" i="1"/>
  <c r="AM283" i="1"/>
  <c r="AF283" i="1"/>
  <c r="AD299" i="1" l="1"/>
  <c r="AK289" i="1"/>
  <c r="AL289" i="1"/>
  <c r="AM289" i="1"/>
  <c r="AF289" i="1"/>
  <c r="AM288" i="1"/>
  <c r="AK288" i="1"/>
  <c r="AL288" i="1"/>
  <c r="AF288" i="1"/>
  <c r="AE295" i="1"/>
  <c r="AE294" i="1"/>
  <c r="AE296" i="1"/>
  <c r="AM290" i="1"/>
  <c r="AK290" i="1"/>
  <c r="AL290" i="1"/>
  <c r="AF290" i="1"/>
  <c r="AG198" i="1" l="1"/>
  <c r="AG194" i="1"/>
  <c r="AG193" i="1"/>
  <c r="AK296" i="1"/>
  <c r="AL296" i="1"/>
  <c r="AM296" i="1"/>
  <c r="AF296" i="1"/>
  <c r="AD305" i="1"/>
  <c r="AE300" i="1"/>
  <c r="AE302" i="1"/>
  <c r="AE301" i="1"/>
  <c r="AL295" i="1"/>
  <c r="AM295" i="1"/>
  <c r="AK295" i="1"/>
  <c r="AF295" i="1"/>
  <c r="AK294" i="1"/>
  <c r="AL294" i="1"/>
  <c r="AM294" i="1"/>
  <c r="AF294" i="1"/>
  <c r="AK302" i="1" l="1"/>
  <c r="AL302" i="1"/>
  <c r="AM302" i="1"/>
  <c r="AF302" i="1"/>
  <c r="AE306" i="1"/>
  <c r="AE308" i="1"/>
  <c r="AE307" i="1"/>
  <c r="AK300" i="1"/>
  <c r="AL300" i="1"/>
  <c r="AM300" i="1"/>
  <c r="AF300" i="1"/>
  <c r="AM301" i="1"/>
  <c r="AK301" i="1"/>
  <c r="AL301" i="1"/>
  <c r="AF301" i="1"/>
  <c r="AD311" i="1"/>
  <c r="AG204" i="1" l="1"/>
  <c r="AG200" i="1"/>
  <c r="AG199" i="1"/>
  <c r="AE312" i="1"/>
  <c r="AE314" i="1"/>
  <c r="AE313" i="1"/>
  <c r="AL306" i="1"/>
  <c r="AM306" i="1"/>
  <c r="AK306" i="1"/>
  <c r="AF306" i="1"/>
  <c r="AK307" i="1"/>
  <c r="AM307" i="1"/>
  <c r="AL307" i="1"/>
  <c r="AF307" i="1"/>
  <c r="AM308" i="1"/>
  <c r="AK308" i="1"/>
  <c r="AL308" i="1"/>
  <c r="AF308" i="1"/>
  <c r="AM313" i="1" l="1"/>
  <c r="AK313" i="1"/>
  <c r="AL313" i="1"/>
  <c r="AF313" i="1"/>
  <c r="AK312" i="1"/>
  <c r="AL312" i="1"/>
  <c r="AM312" i="1"/>
  <c r="AF312" i="1"/>
  <c r="AK314" i="1"/>
  <c r="AL314" i="1"/>
  <c r="AM314" i="1"/>
  <c r="AF314" i="1"/>
  <c r="AG210" i="1" l="1"/>
  <c r="AG205" i="1"/>
  <c r="AG206" i="1"/>
  <c r="AG212" i="1" l="1"/>
  <c r="AG211" i="1"/>
  <c r="AG216" i="1"/>
  <c r="AG218" i="1" l="1"/>
  <c r="AG217" i="1"/>
  <c r="AG222" i="1"/>
  <c r="AG228" i="1" l="1"/>
  <c r="AG224" i="1"/>
  <c r="AG223" i="1"/>
  <c r="AG234" i="1" l="1"/>
  <c r="AG230" i="1"/>
  <c r="AG229" i="1"/>
  <c r="AG236" i="1" l="1"/>
  <c r="AG235" i="1"/>
  <c r="AG240" i="1"/>
  <c r="AG242" i="1" l="1"/>
  <c r="AG241" i="1"/>
  <c r="AG246" i="1"/>
  <c r="AG252" i="1" l="1"/>
  <c r="AG248" i="1"/>
  <c r="AG247" i="1"/>
  <c r="AG254" i="1" l="1"/>
  <c r="AG253" i="1"/>
  <c r="AG258" i="1"/>
  <c r="AG264" i="1" l="1"/>
  <c r="AG260" i="1"/>
  <c r="AG259" i="1"/>
  <c r="AG270" i="1" l="1"/>
  <c r="AG266" i="1"/>
  <c r="AG265" i="1"/>
  <c r="AG276" i="1" l="1"/>
  <c r="AG272" i="1"/>
  <c r="AG271" i="1"/>
  <c r="AG278" i="1" l="1"/>
  <c r="AG277" i="1"/>
  <c r="AG282" i="1"/>
  <c r="AG284" i="1" l="1"/>
  <c r="AG283" i="1"/>
  <c r="AG288" i="1"/>
  <c r="AG290" i="1" l="1"/>
  <c r="AG289" i="1"/>
  <c r="AG294" i="1"/>
  <c r="AG300" i="1" l="1"/>
  <c r="AG296" i="1"/>
  <c r="AG295" i="1"/>
  <c r="AG306" i="1" l="1"/>
  <c r="AG302" i="1"/>
  <c r="AG301" i="1"/>
  <c r="AG312" i="1" l="1"/>
  <c r="AG308" i="1"/>
  <c r="AG307" i="1"/>
  <c r="AG314" i="1" l="1"/>
  <c r="AG313" i="1"/>
  <c r="G6" i="1" l="1"/>
  <c r="AW6" i="1"/>
  <c r="AX6" i="1"/>
  <c r="H6" i="1"/>
  <c r="AM6" i="1"/>
  <c r="AK6" i="1"/>
  <c r="AL6" i="1"/>
  <c r="AY6" i="1"/>
  <c r="G8" i="1"/>
  <c r="AM7" i="1"/>
  <c r="AY8" i="1"/>
  <c r="AX7" i="1"/>
  <c r="H8" i="1"/>
  <c r="AL7" i="1"/>
  <c r="AL8" i="1"/>
  <c r="AY7" i="1"/>
  <c r="H7" i="1"/>
  <c r="AW8" i="1"/>
  <c r="AM8" i="1"/>
  <c r="AW7" i="1"/>
  <c r="G7" i="1"/>
  <c r="AK7" i="1"/>
  <c r="AX8" i="1"/>
  <c r="AK8" i="1"/>
  <c r="H12" i="1"/>
  <c r="AL13" i="1"/>
  <c r="AL12" i="1"/>
  <c r="AK14" i="1"/>
  <c r="AX12" i="1"/>
  <c r="AW13" i="1"/>
  <c r="AW14" i="1"/>
  <c r="H14" i="1"/>
  <c r="G13" i="1"/>
  <c r="AM13" i="1"/>
  <c r="AY12" i="1"/>
  <c r="AX14" i="1"/>
  <c r="G14" i="1"/>
  <c r="H13" i="1"/>
  <c r="AM12" i="1"/>
  <c r="AM14" i="1"/>
  <c r="AY13" i="1"/>
  <c r="AY14" i="1"/>
  <c r="G12" i="1"/>
  <c r="AK13" i="1"/>
  <c r="AK12" i="1"/>
  <c r="AL14" i="1"/>
  <c r="AW12" i="1"/>
  <c r="AX13" i="1"/>
  <c r="G20" i="1"/>
  <c r="AX20" i="1"/>
  <c r="AL32" i="1" s="1"/>
  <c r="AK18" i="1"/>
  <c r="AL20" i="1"/>
  <c r="AK19" i="1"/>
  <c r="AY19" i="1"/>
  <c r="AM31" i="1" s="1"/>
  <c r="H20" i="1"/>
  <c r="AY20" i="1"/>
  <c r="AM32" i="1" s="1"/>
  <c r="AL18" i="1"/>
  <c r="AM20" i="1"/>
  <c r="AY18" i="1"/>
  <c r="AM30" i="1" s="1"/>
  <c r="G18" i="1"/>
  <c r="G19" i="1"/>
  <c r="AW20" i="1"/>
  <c r="AK32" i="1" s="1"/>
  <c r="AM18" i="1"/>
  <c r="AL19" i="1"/>
  <c r="AW18" i="1"/>
  <c r="AK30" i="1" s="1"/>
  <c r="AW19" i="1"/>
  <c r="AK31" i="1" s="1"/>
  <c r="H18" i="1"/>
  <c r="H19" i="1"/>
  <c r="AK20" i="1"/>
  <c r="AM19" i="1"/>
  <c r="AX18" i="1"/>
  <c r="AL30" i="1" s="1"/>
  <c r="AX19" i="1"/>
  <c r="AL31" i="1" s="1"/>
  <c r="G26" i="1"/>
  <c r="AX25" i="1"/>
  <c r="AL37" i="1" s="1"/>
  <c r="AX24" i="1"/>
  <c r="AL36" i="1" s="1"/>
  <c r="AK24" i="1"/>
  <c r="AW26" i="1"/>
  <c r="AK38" i="1" s="1"/>
  <c r="AM24" i="1"/>
  <c r="H26" i="1"/>
  <c r="AK25" i="1"/>
  <c r="AY25" i="1"/>
  <c r="AM37" i="1" s="1"/>
  <c r="AY24" i="1"/>
  <c r="AM36" i="1" s="1"/>
  <c r="AX26" i="1"/>
  <c r="AL38" i="1" s="1"/>
  <c r="G25" i="1"/>
  <c r="H24" i="1"/>
  <c r="AL25" i="1"/>
  <c r="AW25" i="1"/>
  <c r="AK37" i="1" s="1"/>
  <c r="AY26" i="1"/>
  <c r="AM38" i="1" s="1"/>
  <c r="AM26" i="1"/>
  <c r="H25" i="1"/>
  <c r="G24" i="1"/>
  <c r="AM25" i="1"/>
  <c r="AW24" i="1"/>
  <c r="AK36" i="1" s="1"/>
  <c r="AL24" i="1"/>
  <c r="AK26" i="1"/>
  <c r="AL26" i="1"/>
  <c r="B1" i="1" l="1"/>
  <c r="BM15" i="1" l="1"/>
  <c r="BE13" i="1"/>
  <c r="BJ13" i="1"/>
  <c r="BN18" i="1"/>
  <c r="BI24" i="1"/>
  <c r="BL26" i="1"/>
  <c r="BD24" i="1"/>
  <c r="BM24" i="1"/>
  <c r="BE24" i="1"/>
  <c r="BL27" i="1"/>
  <c r="BJ24" i="1"/>
  <c r="BL7" i="1"/>
  <c r="BL8" i="1"/>
  <c r="BN19" i="1"/>
  <c r="BE7" i="1"/>
  <c r="BJ7" i="1"/>
  <c r="BM9" i="1"/>
  <c r="BI19" i="1"/>
  <c r="BD19" i="1"/>
  <c r="BM20" i="1"/>
  <c r="BJ14" i="1"/>
  <c r="BE14" i="1"/>
  <c r="BN15" i="1"/>
  <c r="BE20" i="1"/>
  <c r="BN21" i="1"/>
  <c r="BJ20" i="1"/>
  <c r="BL20" i="1"/>
  <c r="BD18" i="1"/>
  <c r="BI18" i="1"/>
  <c r="BJ12" i="1"/>
  <c r="BE12" i="1"/>
  <c r="BL15" i="1"/>
  <c r="BN12" i="1"/>
  <c r="BI13" i="1"/>
  <c r="BD13" i="1"/>
  <c r="BM14" i="1"/>
  <c r="BO12" i="1"/>
  <c r="BE25" i="1"/>
  <c r="BM27" i="1"/>
  <c r="BJ25" i="1"/>
  <c r="BM12" i="1"/>
  <c r="BJ19" i="1"/>
  <c r="BE19" i="1"/>
  <c r="BM21" i="1"/>
  <c r="BO26" i="1"/>
  <c r="BN25" i="1"/>
  <c r="BN27" i="1"/>
  <c r="BJ26" i="1"/>
  <c r="BE26" i="1"/>
  <c r="BN24" i="1"/>
  <c r="BD12" i="1"/>
  <c r="BL14" i="1"/>
  <c r="BI12" i="1"/>
  <c r="BO25" i="1"/>
  <c r="BO18" i="1"/>
  <c r="BO20" i="1"/>
  <c r="BO19" i="1"/>
  <c r="BC12" i="1"/>
  <c r="BL13" i="1"/>
  <c r="BH12" i="1"/>
  <c r="BH18" i="1"/>
  <c r="BC18" i="1"/>
  <c r="BL19" i="1"/>
  <c r="BO24" i="1"/>
  <c r="BL9" i="1"/>
  <c r="BN13" i="1"/>
  <c r="BJ18" i="1"/>
  <c r="BE18" i="1"/>
  <c r="BL21" i="1"/>
  <c r="BM26" i="1"/>
  <c r="BI25" i="1"/>
  <c r="BD25" i="1"/>
  <c r="BC24" i="1"/>
  <c r="BL25" i="1"/>
  <c r="BH24" i="1"/>
  <c r="BM18" i="1"/>
  <c r="BO7" i="1"/>
  <c r="BO14" i="1"/>
  <c r="BO8" i="1"/>
  <c r="BN9" i="1"/>
  <c r="BJ8" i="1"/>
  <c r="BE8" i="1"/>
  <c r="BM8" i="1"/>
  <c r="BD7" i="1"/>
  <c r="BI7" i="1"/>
  <c r="BO13" i="1"/>
  <c r="BN7" i="1"/>
  <c r="BH15" i="1" l="1"/>
  <c r="BC15" i="1"/>
  <c r="BD9" i="1"/>
  <c r="BI9" i="1"/>
  <c r="BD15" i="1"/>
  <c r="BI15" i="1"/>
  <c r="BB21" i="1"/>
  <c r="BG21" i="1"/>
  <c r="BH27" i="1"/>
  <c r="BC27" i="1"/>
  <c r="BG13" i="1"/>
  <c r="BB13" i="1"/>
  <c r="BG25" i="1"/>
  <c r="BB25" i="1"/>
  <c r="BG9" i="1"/>
  <c r="BB9" i="1"/>
  <c r="BB8" i="1"/>
  <c r="BG8" i="1"/>
  <c r="BH8" i="1"/>
  <c r="BC8" i="1"/>
  <c r="BB19" i="1"/>
  <c r="BG19" i="1"/>
  <c r="BC14" i="1"/>
  <c r="BH14" i="1"/>
  <c r="BG27" i="1"/>
  <c r="BB27" i="1"/>
  <c r="BB26" i="1"/>
  <c r="BG26" i="1"/>
  <c r="BG7" i="1"/>
  <c r="BB7" i="1"/>
  <c r="BG20" i="1"/>
  <c r="BB20" i="1"/>
  <c r="BC21" i="1"/>
  <c r="BH21" i="1"/>
  <c r="BB14" i="1"/>
  <c r="BG14" i="1"/>
  <c r="BH20" i="1"/>
  <c r="BC20" i="1"/>
  <c r="BC9" i="1"/>
  <c r="BH9" i="1"/>
  <c r="BI21" i="1"/>
  <c r="BD21" i="1"/>
  <c r="BH26" i="1"/>
  <c r="BC26" i="1"/>
  <c r="BD27" i="1"/>
  <c r="BI27" i="1"/>
  <c r="BG15" i="1"/>
  <c r="BB15" i="1"/>
</calcChain>
</file>

<file path=xl/sharedStrings.xml><?xml version="1.0" encoding="utf-8"?>
<sst xmlns="http://schemas.openxmlformats.org/spreadsheetml/2006/main" count="1410" uniqueCount="315">
  <si>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</si>
  <si>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</si>
  <si>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</si>
  <si>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</si>
  <si>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</si>
  <si>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</si>
  <si>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</si>
  <si>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</si>
  <si>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</si>
  <si>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</si>
  <si>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</si>
  <si>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</si>
  <si>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</si>
  <si>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</si>
  <si>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</si>
  <si>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</si>
  <si>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</si>
  <si>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</si>
  <si>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</si>
  <si>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</si>
  <si>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</si>
  <si>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</si>
  <si>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</si>
  <si>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</si>
  <si>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</si>
  <si>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</si>
  <si>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</si>
  <si>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</si>
  <si>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</si>
  <si>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</si>
  <si>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</si>
  <si>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</si>
  <si>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</si>
  <si>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</si>
  <si>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Dievčatá skupiny</t>
  </si>
  <si>
    <t>A</t>
  </si>
  <si>
    <t>Meno</t>
  </si>
  <si>
    <t>Škola</t>
  </si>
  <si>
    <t>ZŠ Bošany</t>
  </si>
  <si>
    <t>3</t>
  </si>
  <si>
    <t>0</t>
  </si>
  <si>
    <t>1</t>
  </si>
  <si>
    <t>9</t>
  </si>
  <si>
    <t>6</t>
  </si>
  <si>
    <t>2</t>
  </si>
  <si>
    <t>C</t>
  </si>
  <si>
    <t>D</t>
  </si>
  <si>
    <t>PP16</t>
  </si>
  <si>
    <t>(3:2)</t>
  </si>
  <si>
    <t>PP15</t>
  </si>
  <si>
    <t>PP12</t>
  </si>
  <si>
    <t>(3:1)</t>
  </si>
  <si>
    <t>PP11</t>
  </si>
  <si>
    <t>PP10</t>
  </si>
  <si>
    <t>PP9</t>
  </si>
  <si>
    <t>PP14</t>
  </si>
  <si>
    <t>PP13</t>
  </si>
  <si>
    <t>PP8</t>
  </si>
  <si>
    <t>PP7</t>
  </si>
  <si>
    <t>PP6</t>
  </si>
  <si>
    <t>3:1</t>
  </si>
  <si>
    <t>PP5</t>
  </si>
  <si>
    <t>PP4</t>
  </si>
  <si>
    <t>(3:0)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</si>
  <si>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</si>
  <si>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</si>
  <si>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</si>
  <si>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</si>
  <si>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</si>
  <si>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</si>
  <si>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</si>
  <si>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</si>
  <si>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</si>
  <si>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</si>
  <si>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>Belobradová Vanesa</t>
  </si>
  <si>
    <t>4</t>
  </si>
  <si>
    <t>a6</t>
  </si>
  <si>
    <t>a4</t>
  </si>
  <si>
    <t xml:space="preserve"> </t>
  </si>
  <si>
    <t>a3</t>
  </si>
  <si>
    <t>a5</t>
  </si>
  <si>
    <t>a2</t>
  </si>
  <si>
    <t>a1</t>
  </si>
  <si>
    <t>b6</t>
  </si>
  <si>
    <t>b4</t>
  </si>
  <si>
    <t>b3</t>
  </si>
  <si>
    <t>b5</t>
  </si>
  <si>
    <t>b2</t>
  </si>
  <si>
    <t>b1</t>
  </si>
  <si>
    <t>c2</t>
  </si>
  <si>
    <t xml:space="preserve"> xxxxx</t>
  </si>
  <si>
    <t>c1</t>
  </si>
  <si>
    <t xml:space="preserve">M F </t>
  </si>
  <si>
    <t xml:space="preserve">6 - skupín  </t>
  </si>
  <si>
    <t xml:space="preserve">V F </t>
  </si>
  <si>
    <t>Hanusová Sára</t>
  </si>
  <si>
    <t>Kšíňanová Mia</t>
  </si>
  <si>
    <t>Jakubčeková Diana</t>
  </si>
  <si>
    <t>Suchá Anna</t>
  </si>
  <si>
    <t>Ďuriačová Eliška</t>
  </si>
  <si>
    <t>Borchová Natália</t>
  </si>
  <si>
    <t>Kavečková Timea</t>
  </si>
  <si>
    <t>Kasalová Nicole</t>
  </si>
  <si>
    <t>Suchá Alica</t>
  </si>
  <si>
    <t>Kršková Lucia</t>
  </si>
  <si>
    <t>Magdolenová Debora</t>
  </si>
  <si>
    <t>Gulišová Eva</t>
  </si>
  <si>
    <t>Magdolenová Zara</t>
  </si>
  <si>
    <t>Ondrušková Lucia</t>
  </si>
  <si>
    <t xml:space="preserve">7 - skupín  </t>
  </si>
  <si>
    <t>A1</t>
  </si>
  <si>
    <t>C2</t>
  </si>
  <si>
    <t>E2</t>
  </si>
  <si>
    <t>F1</t>
  </si>
  <si>
    <t>B2</t>
  </si>
  <si>
    <t>G2</t>
  </si>
  <si>
    <t>D1</t>
  </si>
  <si>
    <t>C1</t>
  </si>
  <si>
    <t>F2</t>
  </si>
  <si>
    <t>A2</t>
  </si>
  <si>
    <t>E1</t>
  </si>
  <si>
    <t>G1</t>
  </si>
  <si>
    <t>D2</t>
  </si>
  <si>
    <t>B1</t>
  </si>
  <si>
    <t>b11</t>
  </si>
  <si>
    <t>b12</t>
  </si>
  <si>
    <t>a13</t>
  </si>
  <si>
    <t>a11</t>
  </si>
  <si>
    <t>9,10</t>
  </si>
  <si>
    <t>a12</t>
  </si>
  <si>
    <t>a14</t>
  </si>
  <si>
    <t xml:space="preserve">7 - skupín </t>
  </si>
  <si>
    <t>A3</t>
  </si>
  <si>
    <t>C4</t>
  </si>
  <si>
    <t>bb1</t>
  </si>
  <si>
    <t>aa1</t>
  </si>
  <si>
    <t>E4</t>
  </si>
  <si>
    <t>cc1</t>
  </si>
  <si>
    <t>F3</t>
  </si>
  <si>
    <t>aa2</t>
  </si>
  <si>
    <t>B4</t>
  </si>
  <si>
    <t>bb2</t>
  </si>
  <si>
    <t>G4</t>
  </si>
  <si>
    <t>aa3</t>
  </si>
  <si>
    <t>D3</t>
  </si>
  <si>
    <t>C3</t>
  </si>
  <si>
    <t>aa4</t>
  </si>
  <si>
    <t>F4</t>
  </si>
  <si>
    <t>bb3</t>
  </si>
  <si>
    <t>A4</t>
  </si>
  <si>
    <t>aa5</t>
  </si>
  <si>
    <t>E3</t>
  </si>
  <si>
    <t>cc2</t>
  </si>
  <si>
    <t>G3</t>
  </si>
  <si>
    <t>aa6</t>
  </si>
  <si>
    <t>D4</t>
  </si>
  <si>
    <t>bb4</t>
  </si>
  <si>
    <t>B3</t>
  </si>
  <si>
    <t>bb11</t>
  </si>
  <si>
    <t>19,20</t>
  </si>
  <si>
    <t>bb12</t>
  </si>
  <si>
    <t>aa13</t>
  </si>
  <si>
    <t>aa11</t>
  </si>
  <si>
    <t>23,24</t>
  </si>
  <si>
    <t>aa12</t>
  </si>
  <si>
    <t>aa14</t>
  </si>
  <si>
    <t>Ševčíková Layla</t>
  </si>
  <si>
    <t>Pavličková Izabela</t>
  </si>
  <si>
    <t>Kašičková Johana</t>
  </si>
  <si>
    <t>Patáková Monika</t>
  </si>
  <si>
    <t>Latečková Lucia</t>
  </si>
  <si>
    <t>Hodálová Anička</t>
  </si>
  <si>
    <t>Hrčková Karolína</t>
  </si>
  <si>
    <t>Tomanková Tatiana</t>
  </si>
  <si>
    <t>Záhradná Natália</t>
  </si>
  <si>
    <t>Bielická Aneta</t>
  </si>
  <si>
    <t xml:space="preserve">8 - skupín  </t>
  </si>
  <si>
    <t>H1</t>
  </si>
  <si>
    <t>H2</t>
  </si>
  <si>
    <t>a7</t>
  </si>
  <si>
    <t>a8</t>
  </si>
  <si>
    <t>a111</t>
  </si>
  <si>
    <t>a112</t>
  </si>
  <si>
    <t>a113</t>
  </si>
  <si>
    <t>a114</t>
  </si>
  <si>
    <t>H3</t>
  </si>
  <si>
    <t>H4</t>
  </si>
  <si>
    <t>aa7</t>
  </si>
  <si>
    <t>aa8</t>
  </si>
  <si>
    <t>aa111</t>
  </si>
  <si>
    <t>aa112</t>
  </si>
  <si>
    <t>aa113</t>
  </si>
  <si>
    <t>29,30</t>
  </si>
  <si>
    <t>aa114</t>
  </si>
  <si>
    <t>Mihaliková Gréta</t>
  </si>
  <si>
    <t>25,26 Magdolenová Zara</t>
  </si>
  <si>
    <t>Vrbinčíková Klára</t>
  </si>
  <si>
    <t>Bizoňová Ema</t>
  </si>
  <si>
    <t>Kontšeková Ema</t>
  </si>
  <si>
    <t>Miháliková Gréta</t>
  </si>
  <si>
    <t>Ďuriačová Monika</t>
  </si>
  <si>
    <t>Vedejová Kristína</t>
  </si>
  <si>
    <t>Papai Viktória</t>
  </si>
  <si>
    <t>Gögele Sophia</t>
  </si>
  <si>
    <t>A1 Vrbinčíková Klára</t>
  </si>
  <si>
    <t>F2 Ďuriačová Eliška</t>
  </si>
  <si>
    <t>C2 Suchá Alica</t>
  </si>
  <si>
    <t>E1 Magdolenová Zara</t>
  </si>
  <si>
    <t>B2 Bizoňová Ema</t>
  </si>
  <si>
    <t>D1 Kasalová Nicole</t>
  </si>
  <si>
    <t>C1 Jakubčeková Diana</t>
  </si>
  <si>
    <t>A2 Belobradová Vanesa</t>
  </si>
  <si>
    <t>F1 Magdolenová Debora</t>
  </si>
  <si>
    <t>D2 Kašičková Johana</t>
  </si>
  <si>
    <t>E2 Miháliková Greta</t>
  </si>
  <si>
    <t>B1 Suchá Anna</t>
  </si>
  <si>
    <t>Kasalová Nicole                        1</t>
  </si>
  <si>
    <t>Jakubčeková Diana                  2</t>
  </si>
  <si>
    <t>c1 Suchá Alica</t>
  </si>
  <si>
    <t>c2 Suchá Anna</t>
  </si>
  <si>
    <t>Suchá Anna         3,4</t>
  </si>
  <si>
    <t>b1 Vrbinčíková Klára</t>
  </si>
  <si>
    <t>b2 Bizoňová Ema</t>
  </si>
  <si>
    <t>b3 Belobradová Vanesa</t>
  </si>
  <si>
    <t>b4 Kašičková Johana</t>
  </si>
  <si>
    <t>Bizoňová Ema 5,6</t>
  </si>
  <si>
    <t>b5 Vrbinčíková Klára</t>
  </si>
  <si>
    <t>b6 Kašičková Johana</t>
  </si>
  <si>
    <t>a1 Ďuriačová Eliška</t>
  </si>
  <si>
    <t>a2 Magdolenová Zara</t>
  </si>
  <si>
    <t>Ďuriačová Eliška  10,9</t>
  </si>
  <si>
    <t>a3 Magdolenová Debora</t>
  </si>
  <si>
    <t>a4 Miháliková Gréta</t>
  </si>
  <si>
    <t>a5 Magdolenová Zara</t>
  </si>
  <si>
    <t>A3 Kontšeková Ema</t>
  </si>
  <si>
    <t>F4 Shevchuk Oksana</t>
  </si>
  <si>
    <t>Shevchuk Oksana</t>
  </si>
  <si>
    <t>C4 Kšíňanová Mia</t>
  </si>
  <si>
    <t>E3 Ďuriačová Monika</t>
  </si>
  <si>
    <t>B4 Záhradná Natália</t>
  </si>
  <si>
    <t>D3 Kršková Lucia</t>
  </si>
  <si>
    <t>Ďuriačivá Monika</t>
  </si>
  <si>
    <t>Kršková Lucia        13, 14</t>
  </si>
  <si>
    <t>C3 Hrčková Karolína</t>
  </si>
  <si>
    <t>A4  Papai Viktória</t>
  </si>
  <si>
    <t>F3 Ondrušková Lucia</t>
  </si>
  <si>
    <t>D4 Gögele Sophia</t>
  </si>
  <si>
    <t>E4 Vedejová Kristína</t>
  </si>
  <si>
    <t>B3 Hodálová Anička</t>
  </si>
  <si>
    <t>c1 Kontšeková Ema</t>
  </si>
  <si>
    <t>c2 Papai Viktória</t>
  </si>
  <si>
    <t>b1 Kšíňanová Mia</t>
  </si>
  <si>
    <t>b2 Ďuriačová Monika</t>
  </si>
  <si>
    <t>Ďuriačová Monika 17,18</t>
  </si>
  <si>
    <t>b5 Kšíňanová Mia</t>
  </si>
  <si>
    <t>a2 Záhradná Natália</t>
  </si>
  <si>
    <t>a1 Shevchuk Oksana</t>
  </si>
  <si>
    <t>b3 Hrčková Karolína</t>
  </si>
  <si>
    <t>b4 Hodálová Anička</t>
  </si>
  <si>
    <t>b6 Hodálová Anička</t>
  </si>
  <si>
    <t>a3 Ondrušková Lucia</t>
  </si>
  <si>
    <t>a4 Vedejová Kristína</t>
  </si>
  <si>
    <t>Vedejová Kristína 21,22</t>
  </si>
  <si>
    <t>a5 Záhradná Natália</t>
  </si>
  <si>
    <t>Šestáková Ema</t>
  </si>
  <si>
    <t>Galbavá Lea</t>
  </si>
  <si>
    <t>Dekýšová Viktória</t>
  </si>
  <si>
    <t>Dobrovodská Adela</t>
  </si>
  <si>
    <t>Benková Zoja</t>
  </si>
  <si>
    <t>Bujková Lucia</t>
  </si>
  <si>
    <t>Pataková Monika</t>
  </si>
  <si>
    <t>Hodálova Anička</t>
  </si>
  <si>
    <r>
      <t>G</t>
    </r>
    <r>
      <rPr>
        <sz val="8"/>
        <rFont val="Calibri"/>
        <family val="2"/>
        <charset val="238"/>
      </rPr>
      <t>ö</t>
    </r>
    <r>
      <rPr>
        <sz val="8.8000000000000007"/>
        <rFont val="Arial CE"/>
        <family val="2"/>
        <charset val="238"/>
      </rPr>
      <t>gele Sophia</t>
    </r>
  </si>
  <si>
    <t>Dekyšová Viktória</t>
  </si>
  <si>
    <t>9,10 Benková Zoja</t>
  </si>
  <si>
    <t>Tomankova Tatiana</t>
  </si>
  <si>
    <t>ZŠ Sv. Ladislava Topoľčany</t>
  </si>
  <si>
    <t>ZŠ Slatina nad Bebravou</t>
  </si>
  <si>
    <t>Pavlíčková Izabela</t>
  </si>
  <si>
    <t>3:2)</t>
  </si>
  <si>
    <t>Machačeková Natália</t>
  </si>
  <si>
    <t>Ševčíkova Layla</t>
  </si>
  <si>
    <t>Spišiaková Sabina</t>
  </si>
  <si>
    <t>Kutišová Paulína</t>
  </si>
  <si>
    <t>Jamrichová Katarína</t>
  </si>
  <si>
    <t>Šoltysová Liana</t>
  </si>
  <si>
    <t>Fráterová Ema</t>
  </si>
  <si>
    <t>Gáľová Sarah Sophie</t>
  </si>
  <si>
    <t>Rusňáková Rebeka</t>
  </si>
  <si>
    <t>Mančušková Nikol</t>
  </si>
  <si>
    <t>Porubänová Johana</t>
  </si>
  <si>
    <t>Trtíková Anet</t>
  </si>
  <si>
    <t>Machačeková Kristína</t>
  </si>
  <si>
    <t>Mitriková Eliška</t>
  </si>
  <si>
    <t>Mihalíková Gréta</t>
  </si>
  <si>
    <t>Krško Lucia</t>
  </si>
  <si>
    <t>Gáľová Sarah Sophia</t>
  </si>
  <si>
    <t>Gáľova Sarah Sophie</t>
  </si>
  <si>
    <t>Trtiková Anet</t>
  </si>
  <si>
    <t>Kutišová Paulina</t>
  </si>
  <si>
    <t>Čergeťová Vanesa</t>
  </si>
  <si>
    <t>Václavíková Zuzana</t>
  </si>
  <si>
    <r>
      <t>G</t>
    </r>
    <r>
      <rPr>
        <sz val="8"/>
        <rFont val="Arial"/>
        <family val="2"/>
        <charset val="238"/>
      </rPr>
      <t>ö</t>
    </r>
    <r>
      <rPr>
        <sz val="8"/>
        <rFont val="Arial CE"/>
        <family val="2"/>
        <charset val="238"/>
      </rPr>
      <t>gele Sofia</t>
    </r>
  </si>
  <si>
    <t>Mitríková Eliška</t>
  </si>
  <si>
    <t>Fraterová Ema</t>
  </si>
  <si>
    <t>Školská Liga 6. kolo</t>
  </si>
  <si>
    <t>Václavíkova Zuzana</t>
  </si>
  <si>
    <t>Magdolénová Zara</t>
  </si>
  <si>
    <t>Záhrádná Natália</t>
  </si>
  <si>
    <t>Chudobová Barbora</t>
  </si>
  <si>
    <t>Bizóňová Ema</t>
  </si>
  <si>
    <t>ZŠ Škultétyho Topoľčany</t>
  </si>
  <si>
    <t>ZŠ Klátová Nová Ves</t>
  </si>
  <si>
    <r>
      <t>G</t>
    </r>
    <r>
      <rPr>
        <sz val="36"/>
        <color theme="1"/>
        <rFont val="Arial"/>
        <family val="2"/>
        <charset val="238"/>
      </rPr>
      <t>ögele Sophia</t>
    </r>
  </si>
  <si>
    <t>Ďuriačová Elikša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</si>
</sst>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10"/>
      <color theme="1"/>
      <name val="Arial CE"/>
      <family val="2"/>
      <charset val="238"/>
    </font>
    <font>
      <sz val="12"/>
      <name val="Arial CE"/>
      <family val="2"/>
      <charset val="238"/>
    </font>
    <font>
      <sz val="10"/>
      <name val="Arial CE"/>
      <family val="2"/>
      <charset val="238"/>
    </font>
    <font>
      <sz val="9"/>
      <name val="Arial CE"/>
      <family val="2"/>
      <charset val="238"/>
    </font>
    <font>
      <sz val="36"/>
      <color theme="1"/>
      <name val="Arial CE"/>
      <family val="2"/>
      <charset val="238"/>
    </font>
    <font>
      <sz val="8"/>
      <name val="Calibri"/>
      <family val="2"/>
      <charset val="238"/>
    </font>
    <font>
      <sz val="8.8000000000000007"/>
      <name val="Arial CE"/>
      <family val="2"/>
      <charset val="238"/>
    </font>
    <font>
      <sz val="8"/>
      <name val="Arial"/>
      <family val="2"/>
      <charset val="238"/>
    </font>
    <font>
      <sz val="36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5" fillId="0" borderId="0" xfId="0" applyFont="1" applyAlignment="1">
      <alignment horizontal="center"/>
    </xf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5" fillId="4" borderId="0" xfId="0" applyFont="1" applyFill="1" applyAlignment="1">
      <alignment horizontal="right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2" fillId="0" borderId="1" xfId="0" applyFont="1" applyBorder="1"/>
    <xf numFmtId="0" fontId="12" fillId="0" borderId="20" xfId="0" applyFont="1" applyBorder="1"/>
    <xf numFmtId="0" fontId="12" fillId="0" borderId="21" xfId="0" applyFont="1" applyBorder="1"/>
    <xf numFmtId="0" fontId="12" fillId="0" borderId="22" xfId="0" applyFont="1" applyBorder="1"/>
    <xf numFmtId="49" fontId="12" fillId="0" borderId="20" xfId="0" applyNumberFormat="1" applyFont="1" applyBorder="1"/>
    <xf numFmtId="0" fontId="12" fillId="0" borderId="23" xfId="0" applyFont="1" applyBorder="1"/>
    <xf numFmtId="0" fontId="14" fillId="0" borderId="20" xfId="0" applyFont="1" applyBorder="1"/>
    <xf numFmtId="49" fontId="14" fillId="0" borderId="20" xfId="0" applyNumberFormat="1" applyFont="1" applyBorder="1" applyAlignment="1">
      <alignment horizontal="right" vertical="center"/>
    </xf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21" xfId="0" applyNumberFormat="1" applyFont="1" applyBorder="1"/>
    <xf numFmtId="49" fontId="12" fillId="0" borderId="22" xfId="0" applyNumberFormat="1" applyFont="1" applyBorder="1"/>
    <xf numFmtId="49" fontId="12" fillId="0" borderId="23" xfId="0" applyNumberFormat="1" applyFont="1" applyBorder="1"/>
    <xf numFmtId="49" fontId="14" fillId="0" borderId="20" xfId="0" applyNumberFormat="1" applyFont="1" applyBorder="1"/>
    <xf numFmtId="15" fontId="12" fillId="0" borderId="0" xfId="0" applyNumberFormat="1" applyFont="1"/>
    <xf numFmtId="0" fontId="1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0" fillId="0" borderId="0" xfId="0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24" xfId="0" applyBorder="1" applyAlignment="1">
      <alignment horizontal="right"/>
    </xf>
    <xf numFmtId="0" fontId="0" fillId="0" borderId="24" xfId="0" applyBorder="1"/>
    <xf numFmtId="0" fontId="0" fillId="0" borderId="26" xfId="0" applyBorder="1" applyAlignment="1">
      <alignment horizontal="right"/>
    </xf>
    <xf numFmtId="0" fontId="0" fillId="0" borderId="27" xfId="0" applyBorder="1" applyAlignment="1">
      <alignment horizontal="left" vertical="top"/>
    </xf>
    <xf numFmtId="0" fontId="1" fillId="0" borderId="28" xfId="0" applyFont="1" applyBorder="1"/>
    <xf numFmtId="0" fontId="0" fillId="0" borderId="25" xfId="0" applyBorder="1"/>
    <xf numFmtId="0" fontId="0" fillId="0" borderId="25" xfId="0" applyBorder="1" applyAlignment="1">
      <alignment horizontal="right" vertical="top"/>
    </xf>
    <xf numFmtId="0" fontId="0" fillId="0" borderId="28" xfId="0" applyBorder="1" applyAlignment="1">
      <alignment horizontal="right"/>
    </xf>
    <xf numFmtId="0" fontId="0" fillId="0" borderId="30" xfId="0" applyBorder="1"/>
    <xf numFmtId="0" fontId="1" fillId="0" borderId="26" xfId="0" applyFont="1" applyBorder="1"/>
    <xf numFmtId="0" fontId="17" fillId="0" borderId="0" xfId="0" applyFont="1" applyAlignment="1">
      <alignment vertical="top"/>
    </xf>
    <xf numFmtId="0" fontId="0" fillId="0" borderId="25" xfId="0" applyBorder="1" applyAlignment="1">
      <alignment horizontal="right"/>
    </xf>
    <xf numFmtId="0" fontId="0" fillId="0" borderId="30" xfId="0" applyBorder="1" applyAlignment="1">
      <alignment horizontal="left" vertical="top"/>
    </xf>
    <xf numFmtId="0" fontId="0" fillId="0" borderId="30" xfId="0" applyBorder="1" applyAlignment="1">
      <alignment vertical="top"/>
    </xf>
    <xf numFmtId="0" fontId="0" fillId="0" borderId="24" xfId="0" applyBorder="1" applyAlignment="1">
      <alignment horizontal="right" vertical="top"/>
    </xf>
    <xf numFmtId="0" fontId="0" fillId="0" borderId="26" xfId="0" applyBorder="1" applyAlignment="1">
      <alignment horizontal="right" vertical="top"/>
    </xf>
    <xf numFmtId="0" fontId="0" fillId="0" borderId="27" xfId="0" applyBorder="1"/>
    <xf numFmtId="0" fontId="0" fillId="0" borderId="0" xfId="0" applyAlignment="1">
      <alignment horizontal="right" vertical="top"/>
    </xf>
    <xf numFmtId="0" fontId="0" fillId="0" borderId="28" xfId="0" applyBorder="1"/>
    <xf numFmtId="0" fontId="0" fillId="0" borderId="31" xfId="0" applyBorder="1"/>
    <xf numFmtId="0" fontId="0" fillId="0" borderId="26" xfId="0" applyBorder="1"/>
    <xf numFmtId="0" fontId="0" fillId="0" borderId="31" xfId="0" applyBorder="1" applyAlignment="1">
      <alignment horizontal="left" vertical="top"/>
    </xf>
    <xf numFmtId="0" fontId="12" fillId="0" borderId="24" xfId="0" applyFont="1" applyBorder="1" applyAlignment="1">
      <alignment horizontal="right" vertical="top"/>
    </xf>
    <xf numFmtId="0" fontId="16" fillId="0" borderId="0" xfId="0" applyFont="1"/>
    <xf numFmtId="0" fontId="0" fillId="0" borderId="27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5" fillId="0" borderId="0" xfId="0" applyFont="1"/>
    <xf numFmtId="0" fontId="17" fillId="0" borderId="25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30" xfId="0" applyFont="1" applyBorder="1"/>
    <xf numFmtId="0" fontId="17" fillId="0" borderId="29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1" fillId="0" borderId="25" xfId="0" applyFont="1" applyBorder="1" applyAlignment="1">
      <alignment horizontal="left" vertical="top"/>
    </xf>
    <xf numFmtId="0" fontId="19" fillId="0" borderId="6" xfId="0" applyFont="1" applyBorder="1" applyProtection="1">
      <protection locked="0"/>
    </xf>
    <xf numFmtId="0" fontId="1" fillId="0" borderId="25" xfId="0" applyFont="1" applyBorder="1" applyAlignment="1">
      <alignment horizontal="left"/>
    </xf>
    <xf numFmtId="0" fontId="1" fillId="0" borderId="25" xfId="0" applyFont="1" applyBorder="1"/>
    <xf numFmtId="0" fontId="1" fillId="0" borderId="2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9" xfId="0" applyFont="1" applyBorder="1" applyAlignment="1">
      <alignment horizontal="left"/>
    </xf>
    <xf numFmtId="0" fontId="1" fillId="0" borderId="29" xfId="0" applyFont="1" applyBorder="1"/>
    <xf numFmtId="0" fontId="1" fillId="0" borderId="29" xfId="0" applyFont="1" applyBorder="1" applyAlignment="1">
      <alignment vertical="top"/>
    </xf>
    <xf numFmtId="0" fontId="1" fillId="0" borderId="30" xfId="0" applyFont="1" applyBorder="1" applyAlignment="1">
      <alignment vertical="top"/>
    </xf>
    <xf numFmtId="0" fontId="1" fillId="0" borderId="30" xfId="0" applyFont="1" applyBorder="1" applyAlignment="1">
      <alignment horizontal="left" vertical="top"/>
    </xf>
    <xf numFmtId="0" fontId="12" fillId="0" borderId="24" xfId="0" applyFont="1" applyBorder="1" applyProtection="1">
      <protection locked="0"/>
    </xf>
    <xf numFmtId="0" fontId="1" fillId="0" borderId="0" xfId="1"/>
    <xf numFmtId="0" fontId="13" fillId="0" borderId="0" xfId="1" applyFont="1" applyAlignment="1">
      <alignment horizontal="right"/>
    </xf>
    <xf numFmtId="0" fontId="12" fillId="0" borderId="0" xfId="1" applyFont="1"/>
    <xf numFmtId="0" fontId="12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1" fillId="0" borderId="0" xfId="1" applyAlignment="1">
      <alignment horizontal="center"/>
    </xf>
    <xf numFmtId="0" fontId="6" fillId="0" borderId="0" xfId="1" applyFont="1" applyAlignment="1">
      <alignment horizontal="center"/>
    </xf>
    <xf numFmtId="0" fontId="16" fillId="0" borderId="0" xfId="1" applyFont="1" applyAlignment="1">
      <alignment horizontal="right"/>
    </xf>
    <xf numFmtId="0" fontId="6" fillId="0" borderId="0" xfId="1" applyFont="1"/>
    <xf numFmtId="0" fontId="6" fillId="0" borderId="32" xfId="1" applyFont="1" applyBorder="1"/>
    <xf numFmtId="0" fontId="6" fillId="0" borderId="32" xfId="1" applyFont="1" applyBorder="1" applyAlignment="1">
      <alignment horizontal="right"/>
    </xf>
    <xf numFmtId="0" fontId="6" fillId="0" borderId="25" xfId="1" applyFont="1" applyBorder="1"/>
    <xf numFmtId="0" fontId="6" fillId="0" borderId="25" xfId="1" applyFont="1" applyBorder="1" applyAlignment="1">
      <alignment horizontal="right"/>
    </xf>
    <xf numFmtId="0" fontId="6" fillId="0" borderId="28" xfId="1" applyFont="1" applyBorder="1" applyAlignment="1">
      <alignment horizontal="right"/>
    </xf>
    <xf numFmtId="0" fontId="6" fillId="0" borderId="24" xfId="1" applyFont="1" applyBorder="1" applyAlignment="1">
      <alignment horizontal="right"/>
    </xf>
    <xf numFmtId="0" fontId="6" fillId="0" borderId="27" xfId="1" applyFont="1" applyBorder="1"/>
    <xf numFmtId="0" fontId="6" fillId="0" borderId="27" xfId="1" applyFont="1" applyBorder="1" applyAlignment="1">
      <alignment horizontal="right"/>
    </xf>
    <xf numFmtId="0" fontId="6" fillId="0" borderId="30" xfId="1" applyFont="1" applyBorder="1"/>
    <xf numFmtId="0" fontId="6" fillId="0" borderId="31" xfId="1" applyFont="1" applyBorder="1"/>
    <xf numFmtId="0" fontId="6" fillId="0" borderId="26" xfId="1" applyFont="1" applyBorder="1"/>
    <xf numFmtId="0" fontId="6" fillId="0" borderId="29" xfId="1" applyFont="1" applyBorder="1"/>
    <xf numFmtId="0" fontId="6" fillId="0" borderId="28" xfId="1" applyFont="1" applyBorder="1"/>
    <xf numFmtId="0" fontId="6" fillId="0" borderId="24" xfId="1" applyFont="1" applyBorder="1"/>
    <xf numFmtId="0" fontId="6" fillId="0" borderId="26" xfId="1" applyFont="1" applyBorder="1" applyAlignment="1">
      <alignment horizontal="right"/>
    </xf>
    <xf numFmtId="0" fontId="18" fillId="0" borderId="25" xfId="1" applyFont="1" applyBorder="1"/>
    <xf numFmtId="0" fontId="18" fillId="0" borderId="0" xfId="1" applyFont="1"/>
    <xf numFmtId="0" fontId="18" fillId="0" borderId="30" xfId="1" applyFont="1" applyBorder="1"/>
    <xf numFmtId="0" fontId="18" fillId="0" borderId="31" xfId="1" applyFont="1" applyBorder="1"/>
    <xf numFmtId="0" fontId="18" fillId="0" borderId="27" xfId="1" applyFont="1" applyBorder="1"/>
    <xf numFmtId="49" fontId="6" fillId="0" borderId="25" xfId="1" applyNumberFormat="1" applyFont="1" applyBorder="1" applyAlignment="1">
      <alignment horizontal="right"/>
    </xf>
    <xf numFmtId="0" fontId="1" fillId="0" borderId="30" xfId="1" applyBorder="1"/>
    <xf numFmtId="0" fontId="1" fillId="0" borderId="27" xfId="1" applyBorder="1"/>
    <xf numFmtId="0" fontId="18" fillId="0" borderId="32" xfId="1" applyFont="1" applyBorder="1"/>
    <xf numFmtId="0" fontId="18" fillId="0" borderId="29" xfId="1" applyFont="1" applyBorder="1"/>
    <xf numFmtId="0" fontId="18" fillId="0" borderId="0" xfId="1" applyFont="1" applyAlignment="1">
      <alignment horizontal="right"/>
    </xf>
    <xf numFmtId="0" fontId="18" fillId="0" borderId="26" xfId="1" applyFont="1" applyBorder="1" applyAlignment="1">
      <alignment horizontal="right"/>
    </xf>
    <xf numFmtId="0" fontId="18" fillId="0" borderId="24" xfId="1" applyFont="1" applyBorder="1" applyAlignment="1">
      <alignment horizontal="right"/>
    </xf>
    <xf numFmtId="0" fontId="1" fillId="0" borderId="30" xfId="0" applyFont="1" applyBorder="1"/>
    <xf numFmtId="49" fontId="1" fillId="0" borderId="0" xfId="0" applyNumberFormat="1" applyFont="1"/>
    <xf numFmtId="0" fontId="16" fillId="0" borderId="0" xfId="1" applyFont="1"/>
    <xf numFmtId="49" fontId="6" fillId="0" borderId="25" xfId="1" applyNumberFormat="1" applyFont="1" applyBorder="1" applyAlignment="1">
      <alignment horizontal="left"/>
    </xf>
    <xf numFmtId="0" fontId="6" fillId="0" borderId="25" xfId="1" applyFont="1" applyBorder="1" applyAlignment="1">
      <alignment horizontal="left"/>
    </xf>
    <xf numFmtId="0" fontId="6" fillId="0" borderId="0" xfId="1" applyFont="1" applyAlignment="1">
      <alignment horizontal="left"/>
    </xf>
    <xf numFmtId="0" fontId="12" fillId="0" borderId="33" xfId="0" applyFont="1" applyBorder="1"/>
    <xf numFmtId="0" fontId="5" fillId="0" borderId="7" xfId="0" applyFont="1" applyBorder="1" applyAlignment="1">
      <alignment horizontal="right" vertical="center" textRotation="90"/>
    </xf>
    <xf numFmtId="49" fontId="4" fillId="0" borderId="19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" fillId="0" borderId="25" xfId="0" applyFont="1" applyBorder="1" applyAlignment="1">
      <alignment horizontal="left"/>
    </xf>
    <xf numFmtId="0" fontId="17" fillId="0" borderId="25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" fillId="0" borderId="31" xfId="0" applyFont="1" applyBorder="1" applyAlignment="1">
      <alignment horizontal="left"/>
    </xf>
    <xf numFmtId="0" fontId="17" fillId="0" borderId="27" xfId="0" applyFont="1" applyBorder="1" applyAlignment="1">
      <alignment horizontal="left"/>
    </xf>
    <xf numFmtId="0" fontId="1" fillId="0" borderId="29" xfId="0" applyFont="1" applyBorder="1" applyAlignment="1">
      <alignment horizontal="left" vertical="top"/>
    </xf>
    <xf numFmtId="0" fontId="17" fillId="0" borderId="25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0" borderId="30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8" fillId="0" borderId="29" xfId="0" applyFont="1" applyBorder="1" applyAlignment="1">
      <alignment horizontal="left"/>
    </xf>
    <xf numFmtId="0" fontId="18" fillId="0" borderId="25" xfId="0" applyFont="1" applyBorder="1" applyAlignment="1">
      <alignment horizontal="left"/>
    </xf>
  </cellXfs>
  <cellStyles count="2">
    <cellStyle name="Normálna" xfId="0" builtinId="0"/>
    <cellStyle name="Normálna 2" xfId="1" xr:uid="{CF8BF568-12D7-4D18-8B13-10DBC2E073E2}"/>
  </cellStyles>
  <dxfs count="8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122F7-0EFE-4C94-8562-616A32E3DC06}">
  <sheetPr codeName="Hárok1"/>
  <dimension ref="A1:BX531"/>
  <sheetViews>
    <sheetView showGridLines="0" view="pageBreakPreview" topLeftCell="C1" zoomScale="30" zoomScaleNormal="40" zoomScaleSheetLayoutView="30" workbookViewId="0">
      <selection activeCell="E8" sqref="E8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29"/>
      <c r="B1" s="6">
        <f>MAX('[1]S 3'!C5:C537)</f>
        <v>0</v>
      </c>
      <c r="C1" s="6" t="s">
        <v>33</v>
      </c>
      <c r="E1" s="6" t="s">
        <v>34</v>
      </c>
      <c r="F1" s="26"/>
      <c r="G1" s="28" t="s">
        <v>305</v>
      </c>
      <c r="H1" s="10"/>
      <c r="Q1" s="27"/>
      <c r="BK1" s="26"/>
      <c r="BL1" s="26"/>
      <c r="BM1" s="26"/>
      <c r="BN1" s="10"/>
      <c r="BO1" s="10"/>
      <c r="BP1" s="10"/>
    </row>
    <row r="2" spans="1:74" ht="39.9" customHeight="1" x14ac:dyDescent="0.7"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BN2"/>
      <c r="BO2"/>
      <c r="BP2"/>
    </row>
    <row r="3" spans="1:74" ht="39.9" customHeight="1" x14ac:dyDescent="0.75"/>
    <row r="4" spans="1:74" ht="33.75" customHeight="1" thickBot="1" x14ac:dyDescent="0.8">
      <c r="A4" s="25" t="s">
        <v>32</v>
      </c>
      <c r="D4" s="23"/>
      <c r="F4" s="24"/>
      <c r="G4" s="30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35</v>
      </c>
      <c r="D5" s="6" t="s">
        <v>29</v>
      </c>
      <c r="E5" s="21" t="s">
        <v>36</v>
      </c>
      <c r="F5" s="18" t="s">
        <v>37</v>
      </c>
      <c r="G5" s="10" t="s">
        <v>28</v>
      </c>
      <c r="H5" s="10" t="s">
        <v>27</v>
      </c>
      <c r="I5" s="187">
        <v>1</v>
      </c>
      <c r="J5" s="188"/>
      <c r="K5" s="189"/>
      <c r="L5" s="187">
        <v>2</v>
      </c>
      <c r="M5" s="188"/>
      <c r="N5" s="189"/>
      <c r="O5" s="187">
        <v>3</v>
      </c>
      <c r="P5" s="188"/>
      <c r="Q5" s="189"/>
      <c r="R5" s="187">
        <v>4</v>
      </c>
      <c r="S5" s="188"/>
      <c r="T5" s="189"/>
      <c r="U5" s="187" t="s">
        <v>26</v>
      </c>
      <c r="V5" s="188"/>
      <c r="W5" s="189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2" t="str">
        <f>$E$1</f>
        <v>Dievčatá skupiny</v>
      </c>
      <c r="D6" s="15">
        <v>1</v>
      </c>
      <c r="E6" s="14" t="s">
        <v>98</v>
      </c>
      <c r="F6" s="14" t="s">
        <v>277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39</v>
      </c>
      <c r="M6" s="35" t="s">
        <v>7</v>
      </c>
      <c r="N6" s="36" t="s">
        <v>40</v>
      </c>
      <c r="O6" s="34" t="s">
        <v>39</v>
      </c>
      <c r="P6" s="35" t="s">
        <v>7</v>
      </c>
      <c r="Q6" s="36" t="s">
        <v>40</v>
      </c>
      <c r="R6" s="48" t="s">
        <v>39</v>
      </c>
      <c r="S6" s="43" t="s">
        <v>7</v>
      </c>
      <c r="T6" s="49" t="s">
        <v>40</v>
      </c>
      <c r="U6" s="37" t="s">
        <v>42</v>
      </c>
      <c r="V6" s="38" t="s">
        <v>7</v>
      </c>
      <c r="W6" s="37" t="s">
        <v>40</v>
      </c>
      <c r="X6" s="39"/>
      <c r="Y6" s="40" t="s">
        <v>39</v>
      </c>
      <c r="Z6" s="41" t="s">
        <v>41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2"/>
      <c r="D7" s="15">
        <v>2</v>
      </c>
      <c r="E7" s="14" t="s">
        <v>172</v>
      </c>
      <c r="F7" s="14" t="s">
        <v>38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2" t="s">
        <v>40</v>
      </c>
      <c r="J7" s="43" t="s">
        <v>7</v>
      </c>
      <c r="K7" s="44" t="s">
        <v>39</v>
      </c>
      <c r="L7" s="45"/>
      <c r="M7" s="46"/>
      <c r="N7" s="47"/>
      <c r="O7" s="48" t="s">
        <v>40</v>
      </c>
      <c r="P7" s="43" t="s">
        <v>7</v>
      </c>
      <c r="Q7" s="49" t="s">
        <v>39</v>
      </c>
      <c r="R7" s="48" t="s">
        <v>39</v>
      </c>
      <c r="S7" s="43" t="s">
        <v>7</v>
      </c>
      <c r="T7" s="49" t="s">
        <v>40</v>
      </c>
      <c r="U7" s="50" t="s">
        <v>39</v>
      </c>
      <c r="V7" s="51" t="s">
        <v>7</v>
      </c>
      <c r="W7" s="50" t="s">
        <v>43</v>
      </c>
      <c r="X7" s="52"/>
      <c r="Y7" s="53" t="s">
        <v>41</v>
      </c>
      <c r="Z7" s="54" t="s">
        <v>39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0</v>
      </c>
      <c r="BH7" s="11"/>
      <c r="BI7" s="11" t="str">
        <f>IF(OR(O7="x",O7="X"),0,O7)</f>
        <v>0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2"/>
      <c r="D8" s="15">
        <v>3</v>
      </c>
      <c r="E8" s="127" t="s">
        <v>313</v>
      </c>
      <c r="F8" s="14" t="s">
        <v>277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2" t="s">
        <v>40</v>
      </c>
      <c r="J8" s="43" t="s">
        <v>7</v>
      </c>
      <c r="K8" s="44" t="s">
        <v>39</v>
      </c>
      <c r="L8" s="42" t="s">
        <v>39</v>
      </c>
      <c r="M8" s="43" t="s">
        <v>7</v>
      </c>
      <c r="N8" s="44" t="s">
        <v>40</v>
      </c>
      <c r="O8" s="45"/>
      <c r="P8" s="46"/>
      <c r="Q8" s="47"/>
      <c r="R8" s="48" t="s">
        <v>39</v>
      </c>
      <c r="S8" s="43" t="s">
        <v>7</v>
      </c>
      <c r="T8" s="49" t="s">
        <v>40</v>
      </c>
      <c r="U8" s="50" t="s">
        <v>43</v>
      </c>
      <c r="V8" s="51" t="s">
        <v>7</v>
      </c>
      <c r="W8" s="50" t="s">
        <v>39</v>
      </c>
      <c r="X8" s="52"/>
      <c r="Y8" s="53" t="s">
        <v>44</v>
      </c>
      <c r="Z8" s="54" t="s">
        <v>44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3</v>
      </c>
      <c r="BI8" s="11"/>
      <c r="BJ8" s="11" t="str">
        <f>IF(OR(R8="x",R8="X"),0,R8)</f>
        <v>3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 t="str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2"/>
      <c r="D9" s="15">
        <v>4</v>
      </c>
      <c r="E9" s="15" t="s">
        <v>306</v>
      </c>
      <c r="F9" s="14" t="s">
        <v>38</v>
      </c>
      <c r="G9" s="14"/>
      <c r="H9" s="14"/>
      <c r="I9" s="42" t="s">
        <v>40</v>
      </c>
      <c r="J9" s="43" t="s">
        <v>7</v>
      </c>
      <c r="K9" s="44" t="s">
        <v>39</v>
      </c>
      <c r="L9" s="42" t="s">
        <v>40</v>
      </c>
      <c r="M9" s="43" t="s">
        <v>7</v>
      </c>
      <c r="N9" s="44" t="s">
        <v>39</v>
      </c>
      <c r="O9" s="42" t="s">
        <v>40</v>
      </c>
      <c r="P9" s="43" t="s">
        <v>7</v>
      </c>
      <c r="Q9" s="44" t="s">
        <v>39</v>
      </c>
      <c r="R9" s="58"/>
      <c r="S9" s="59"/>
      <c r="T9" s="59"/>
      <c r="U9" s="60" t="s">
        <v>40</v>
      </c>
      <c r="V9" s="61" t="s">
        <v>7</v>
      </c>
      <c r="W9" s="60" t="s">
        <v>42</v>
      </c>
      <c r="X9" s="62"/>
      <c r="Y9" s="63" t="s">
        <v>40</v>
      </c>
      <c r="Z9" s="64" t="s">
        <v>75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0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3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36</v>
      </c>
      <c r="F11" s="18" t="s">
        <v>37</v>
      </c>
      <c r="G11" s="10" t="s">
        <v>28</v>
      </c>
      <c r="H11" s="10" t="s">
        <v>27</v>
      </c>
      <c r="I11" s="183">
        <v>1</v>
      </c>
      <c r="J11" s="184"/>
      <c r="K11" s="185"/>
      <c r="L11" s="183">
        <v>2</v>
      </c>
      <c r="M11" s="184"/>
      <c r="N11" s="185"/>
      <c r="O11" s="183">
        <v>3</v>
      </c>
      <c r="P11" s="184"/>
      <c r="Q11" s="185"/>
      <c r="R11" s="183">
        <v>4</v>
      </c>
      <c r="S11" s="184"/>
      <c r="T11" s="185"/>
      <c r="U11" s="183" t="s">
        <v>26</v>
      </c>
      <c r="V11" s="184"/>
      <c r="W11" s="185"/>
      <c r="X11" s="65" t="s">
        <v>25</v>
      </c>
      <c r="Y11" s="65" t="s">
        <v>24</v>
      </c>
      <c r="Z11" s="65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2" t="str">
        <f>$E$1</f>
        <v>Dievčatá skupiny</v>
      </c>
      <c r="D12" s="15">
        <v>1</v>
      </c>
      <c r="E12" s="14" t="s">
        <v>99</v>
      </c>
      <c r="F12" s="14" t="s">
        <v>277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39</v>
      </c>
      <c r="M12" s="35" t="s">
        <v>7</v>
      </c>
      <c r="N12" s="36" t="s">
        <v>40</v>
      </c>
      <c r="O12" s="34" t="s">
        <v>39</v>
      </c>
      <c r="P12" s="35" t="s">
        <v>7</v>
      </c>
      <c r="Q12" s="36" t="s">
        <v>40</v>
      </c>
      <c r="R12" s="48" t="s">
        <v>39</v>
      </c>
      <c r="S12" s="43" t="s">
        <v>7</v>
      </c>
      <c r="T12" s="49" t="s">
        <v>40</v>
      </c>
      <c r="U12" s="37" t="s">
        <v>42</v>
      </c>
      <c r="V12" s="38" t="s">
        <v>7</v>
      </c>
      <c r="W12" s="37" t="s">
        <v>40</v>
      </c>
      <c r="X12" s="39"/>
      <c r="Y12" s="40" t="s">
        <v>39</v>
      </c>
      <c r="Z12" s="41" t="s">
        <v>41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1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 t="str">
        <f>IF(OR(R12="x",R12="X"),0,R12)</f>
        <v>3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 t="str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2"/>
      <c r="D13" s="15">
        <v>2</v>
      </c>
      <c r="E13" s="14" t="s">
        <v>307</v>
      </c>
      <c r="F13" s="14" t="s">
        <v>38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2" t="s">
        <v>40</v>
      </c>
      <c r="J13" s="43" t="s">
        <v>7</v>
      </c>
      <c r="K13" s="44" t="s">
        <v>39</v>
      </c>
      <c r="L13" s="45"/>
      <c r="M13" s="46"/>
      <c r="N13" s="47"/>
      <c r="O13" s="48" t="s">
        <v>40</v>
      </c>
      <c r="P13" s="43" t="s">
        <v>7</v>
      </c>
      <c r="Q13" s="49" t="s">
        <v>39</v>
      </c>
      <c r="R13" s="48" t="s">
        <v>40</v>
      </c>
      <c r="S13" s="43" t="s">
        <v>7</v>
      </c>
      <c r="T13" s="49" t="s">
        <v>39</v>
      </c>
      <c r="U13" s="50" t="s">
        <v>40</v>
      </c>
      <c r="V13" s="51" t="s">
        <v>7</v>
      </c>
      <c r="W13" s="50" t="s">
        <v>42</v>
      </c>
      <c r="X13" s="52"/>
      <c r="Y13" s="53" t="s">
        <v>40</v>
      </c>
      <c r="Z13" s="54" t="s">
        <v>75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1</v>
      </c>
      <c r="BG13" s="11" t="str">
        <f>IF(OR(I13="x",I13="X"),0,I13)</f>
        <v>0</v>
      </c>
      <c r="BH13" s="11"/>
      <c r="BI13" s="11" t="str">
        <f>IF(OR(O13="x",O13="X"),0,O13)</f>
        <v>0</v>
      </c>
      <c r="BJ13" s="11" t="str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 t="str">
        <f>IF(OR(T13="x",T13="X"),0,T13)</f>
        <v>3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2"/>
      <c r="D14" s="15">
        <v>3</v>
      </c>
      <c r="E14" s="14" t="s">
        <v>309</v>
      </c>
      <c r="F14" s="14" t="s">
        <v>276</v>
      </c>
      <c r="G14" s="1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2" t="s">
        <v>40</v>
      </c>
      <c r="J14" s="43" t="s">
        <v>7</v>
      </c>
      <c r="K14" s="44" t="s">
        <v>39</v>
      </c>
      <c r="L14" s="42" t="s">
        <v>39</v>
      </c>
      <c r="M14" s="43" t="s">
        <v>7</v>
      </c>
      <c r="N14" s="44" t="s">
        <v>40</v>
      </c>
      <c r="O14" s="45"/>
      <c r="P14" s="46"/>
      <c r="Q14" s="47"/>
      <c r="R14" s="48" t="s">
        <v>39</v>
      </c>
      <c r="S14" s="43" t="s">
        <v>7</v>
      </c>
      <c r="T14" s="49" t="s">
        <v>40</v>
      </c>
      <c r="U14" s="50" t="s">
        <v>43</v>
      </c>
      <c r="V14" s="51" t="s">
        <v>7</v>
      </c>
      <c r="W14" s="50" t="s">
        <v>39</v>
      </c>
      <c r="X14" s="52"/>
      <c r="Y14" s="53" t="s">
        <v>44</v>
      </c>
      <c r="Z14" s="54" t="s">
        <v>44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1</v>
      </c>
      <c r="BG14" s="11" t="str">
        <f>IF(OR(I14="x",I14="X"),0,I14)</f>
        <v>0</v>
      </c>
      <c r="BH14" s="11" t="str">
        <f>IF(OR(L14="x",L14="X"),0,L14)</f>
        <v>3</v>
      </c>
      <c r="BI14" s="11"/>
      <c r="BJ14" s="11" t="str">
        <f>IF(OR(R14="x",R14="X"),0,R14)</f>
        <v>3</v>
      </c>
      <c r="BK14" s="12"/>
      <c r="BL14" s="11" t="str">
        <f>IF(OR(K14="x",K14="X"),0,K14)</f>
        <v>3</v>
      </c>
      <c r="BM14" s="11" t="str">
        <f>IF(OR(N14="x",N14="X"),0,N14)</f>
        <v>0</v>
      </c>
      <c r="BN14" s="11"/>
      <c r="BO14" s="11" t="str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2"/>
      <c r="D15" s="15">
        <v>4</v>
      </c>
      <c r="E15" s="15" t="s">
        <v>308</v>
      </c>
      <c r="F15" s="14" t="s">
        <v>38</v>
      </c>
      <c r="G15" s="14"/>
      <c r="H15" s="14"/>
      <c r="I15" s="42" t="s">
        <v>40</v>
      </c>
      <c r="J15" s="43" t="s">
        <v>7</v>
      </c>
      <c r="K15" s="44" t="s">
        <v>39</v>
      </c>
      <c r="L15" s="42" t="s">
        <v>39</v>
      </c>
      <c r="M15" s="43" t="s">
        <v>7</v>
      </c>
      <c r="N15" s="44" t="s">
        <v>40</v>
      </c>
      <c r="O15" s="42" t="s">
        <v>40</v>
      </c>
      <c r="P15" s="43" t="s">
        <v>7</v>
      </c>
      <c r="Q15" s="44" t="s">
        <v>39</v>
      </c>
      <c r="R15" s="58"/>
      <c r="S15" s="59"/>
      <c r="T15" s="59"/>
      <c r="U15" s="60" t="s">
        <v>39</v>
      </c>
      <c r="V15" s="61" t="s">
        <v>7</v>
      </c>
      <c r="W15" s="60" t="s">
        <v>43</v>
      </c>
      <c r="X15" s="62"/>
      <c r="Y15" s="63" t="s">
        <v>41</v>
      </c>
      <c r="Z15" s="64" t="s">
        <v>39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1</v>
      </c>
      <c r="BC15" s="13">
        <f>IF(OR(L15="x",L15="X",L15=""),0,IF(L15=3,2,1))</f>
        <v>1</v>
      </c>
      <c r="BD15" s="13">
        <f>IF(OR(O15="x",O15="X",O15=""),0,IF(O15=3,2,1))</f>
        <v>1</v>
      </c>
      <c r="BE15" s="13"/>
      <c r="BG15" s="11" t="str">
        <f>IF(OR(I15="x",I15="X"),0,I15)</f>
        <v>0</v>
      </c>
      <c r="BH15" s="11" t="str">
        <f>IF(OR(L15="x",L15="X"),0,L15)</f>
        <v>3</v>
      </c>
      <c r="BI15" s="11" t="str">
        <f>IF(OR(O15="x",O15="X"),0,O15)</f>
        <v>0</v>
      </c>
      <c r="BJ15" s="11"/>
      <c r="BK15" s="12"/>
      <c r="BL15" s="11" t="str">
        <f>IF(OR(K15="x",K15="X"),0,K15)</f>
        <v>3</v>
      </c>
      <c r="BM15" s="11" t="str">
        <f>IF(OR(N15="x",N15="X"),0,N15)</f>
        <v>0</v>
      </c>
      <c r="BN15" s="11" t="str">
        <f>IF(OR(Q15="x",Q15="X"),0,Q15)</f>
        <v>3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45</v>
      </c>
      <c r="D17" s="6" t="s">
        <v>29</v>
      </c>
      <c r="E17" s="21" t="s">
        <v>36</v>
      </c>
      <c r="F17" s="18" t="s">
        <v>37</v>
      </c>
      <c r="G17" s="10" t="s">
        <v>28</v>
      </c>
      <c r="H17" s="10" t="s">
        <v>27</v>
      </c>
      <c r="I17" s="183">
        <v>1</v>
      </c>
      <c r="J17" s="184"/>
      <c r="K17" s="185"/>
      <c r="L17" s="183">
        <v>2</v>
      </c>
      <c r="M17" s="184"/>
      <c r="N17" s="185"/>
      <c r="O17" s="183">
        <v>3</v>
      </c>
      <c r="P17" s="184"/>
      <c r="Q17" s="185"/>
      <c r="R17" s="183">
        <v>4</v>
      </c>
      <c r="S17" s="184"/>
      <c r="T17" s="185"/>
      <c r="U17" s="183" t="s">
        <v>26</v>
      </c>
      <c r="V17" s="184"/>
      <c r="W17" s="185"/>
      <c r="X17" s="65" t="s">
        <v>25</v>
      </c>
      <c r="Y17" s="65" t="s">
        <v>24</v>
      </c>
      <c r="Z17" s="65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2" t="str">
        <f>$E$1</f>
        <v>Dievčatá skupiny</v>
      </c>
      <c r="D18" s="15">
        <v>1</v>
      </c>
      <c r="E18" s="14" t="s">
        <v>310</v>
      </c>
      <c r="F18" s="14" t="s">
        <v>311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39</v>
      </c>
      <c r="M18" s="35" t="s">
        <v>7</v>
      </c>
      <c r="N18" s="36" t="s">
        <v>40</v>
      </c>
      <c r="O18" s="34" t="s">
        <v>39</v>
      </c>
      <c r="P18" s="35" t="s">
        <v>7</v>
      </c>
      <c r="Q18" s="36" t="s">
        <v>40</v>
      </c>
      <c r="R18" s="55" t="s">
        <v>39</v>
      </c>
      <c r="S18" s="56" t="s">
        <v>7</v>
      </c>
      <c r="T18" s="57" t="s">
        <v>40</v>
      </c>
      <c r="U18" s="37" t="s">
        <v>42</v>
      </c>
      <c r="V18" s="38" t="s">
        <v>7</v>
      </c>
      <c r="W18" s="37" t="s">
        <v>40</v>
      </c>
      <c r="X18" s="39"/>
      <c r="Y18" s="40" t="s">
        <v>39</v>
      </c>
      <c r="Z18" s="41" t="s">
        <v>41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1</v>
      </c>
      <c r="BG18" s="11"/>
      <c r="BH18" s="11" t="str">
        <f>IF(OR(L18="x",L18="X"),0,L18)</f>
        <v>3</v>
      </c>
      <c r="BI18" s="11" t="str">
        <f>IF(OR(O18="x",O18="X"),0,O18)</f>
        <v>3</v>
      </c>
      <c r="BJ18" s="11" t="str">
        <f>IF(OR(R18="x",R18="X"),0,R18)</f>
        <v>3</v>
      </c>
      <c r="BK18" s="12"/>
      <c r="BL18" s="11"/>
      <c r="BM18" s="11" t="str">
        <f>IF(OR(N18="x",N18="X"),0,N18)</f>
        <v>0</v>
      </c>
      <c r="BN18" s="11" t="str">
        <f>IF(OR(Q18="x",Q18="X"),0,Q18)</f>
        <v>0</v>
      </c>
      <c r="BO18" s="11" t="str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2"/>
      <c r="D19" s="15">
        <v>2</v>
      </c>
      <c r="E19" s="14" t="s">
        <v>282</v>
      </c>
      <c r="F19" s="14" t="s">
        <v>312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2" t="s">
        <v>40</v>
      </c>
      <c r="J19" s="43" t="s">
        <v>7</v>
      </c>
      <c r="K19" s="44" t="s">
        <v>39</v>
      </c>
      <c r="L19" s="45"/>
      <c r="M19" s="46"/>
      <c r="N19" s="47"/>
      <c r="O19" s="42" t="s">
        <v>40</v>
      </c>
      <c r="P19" s="43" t="s">
        <v>7</v>
      </c>
      <c r="Q19" s="44" t="s">
        <v>39</v>
      </c>
      <c r="R19" s="42" t="s">
        <v>39</v>
      </c>
      <c r="S19" s="43" t="s">
        <v>7</v>
      </c>
      <c r="T19" s="44" t="s">
        <v>40</v>
      </c>
      <c r="U19" s="37" t="s">
        <v>39</v>
      </c>
      <c r="V19" s="51" t="s">
        <v>7</v>
      </c>
      <c r="W19" s="50" t="s">
        <v>43</v>
      </c>
      <c r="X19" s="52"/>
      <c r="Y19" s="53" t="s">
        <v>41</v>
      </c>
      <c r="Z19" s="54" t="s">
        <v>39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1</v>
      </c>
      <c r="BG19" s="11" t="str">
        <f>IF(OR(I19="x",I19="X"),0,I19)</f>
        <v>0</v>
      </c>
      <c r="BH19" s="11"/>
      <c r="BI19" s="11" t="str">
        <f>IF(OR(O19="x",O19="X"),0,O19)</f>
        <v>0</v>
      </c>
      <c r="BJ19" s="11" t="str">
        <f>IF(OR(R19="x",R19="X"),0,R19)</f>
        <v>3</v>
      </c>
      <c r="BK19" s="12"/>
      <c r="BL19" s="11" t="str">
        <f>IF(OR(K19="x",K19="X"),0,K19)</f>
        <v>3</v>
      </c>
      <c r="BM19" s="11"/>
      <c r="BN19" s="11" t="str">
        <f>IF(OR(Q19="x",Q19="X"),0,Q19)</f>
        <v>3</v>
      </c>
      <c r="BO19" s="11" t="str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2"/>
      <c r="D20" s="15">
        <v>3</v>
      </c>
      <c r="E20" s="14" t="s">
        <v>280</v>
      </c>
      <c r="F20" s="14" t="s">
        <v>38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2" t="s">
        <v>40</v>
      </c>
      <c r="J20" s="43" t="s">
        <v>7</v>
      </c>
      <c r="K20" s="44" t="s">
        <v>39</v>
      </c>
      <c r="L20" s="42" t="s">
        <v>39</v>
      </c>
      <c r="M20" s="43" t="s">
        <v>7</v>
      </c>
      <c r="N20" s="44" t="s">
        <v>40</v>
      </c>
      <c r="O20" s="45"/>
      <c r="P20" s="46"/>
      <c r="Q20" s="47"/>
      <c r="R20" s="55" t="s">
        <v>39</v>
      </c>
      <c r="S20" s="56" t="s">
        <v>7</v>
      </c>
      <c r="T20" s="57" t="s">
        <v>40</v>
      </c>
      <c r="U20" s="37" t="s">
        <v>43</v>
      </c>
      <c r="V20" s="51" t="s">
        <v>7</v>
      </c>
      <c r="W20" s="50" t="s">
        <v>39</v>
      </c>
      <c r="X20" s="52"/>
      <c r="Y20" s="53" t="s">
        <v>44</v>
      </c>
      <c r="Z20" s="54" t="s">
        <v>44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1</v>
      </c>
      <c r="BG20" s="11" t="str">
        <f>IF(OR(I20="x",I20="X"),0,I20)</f>
        <v>0</v>
      </c>
      <c r="BH20" s="11" t="str">
        <f>IF(OR(L20="x",L20="X"),0,L20)</f>
        <v>3</v>
      </c>
      <c r="BI20" s="11"/>
      <c r="BJ20" s="11" t="str">
        <f>IF(OR(R20="x",R20="X"),0,R20)</f>
        <v>3</v>
      </c>
      <c r="BK20" s="12"/>
      <c r="BL20" s="11" t="str">
        <f>IF(OR(K20="x",K20="X"),0,K20)</f>
        <v>3</v>
      </c>
      <c r="BM20" s="11" t="str">
        <f>IF(OR(N20="x",N20="X"),0,N20)</f>
        <v>0</v>
      </c>
      <c r="BN20" s="11"/>
      <c r="BO20" s="11" t="str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2"/>
      <c r="D21" s="15">
        <v>4</v>
      </c>
      <c r="E21" s="15" t="s">
        <v>281</v>
      </c>
      <c r="F21" s="14" t="s">
        <v>38</v>
      </c>
      <c r="G21" s="14"/>
      <c r="H21" s="14"/>
      <c r="I21" s="55" t="s">
        <v>40</v>
      </c>
      <c r="J21" s="56" t="s">
        <v>7</v>
      </c>
      <c r="K21" s="57" t="s">
        <v>39</v>
      </c>
      <c r="L21" s="55" t="s">
        <v>40</v>
      </c>
      <c r="M21" s="56" t="s">
        <v>7</v>
      </c>
      <c r="N21" s="57" t="s">
        <v>39</v>
      </c>
      <c r="O21" s="55" t="s">
        <v>40</v>
      </c>
      <c r="P21" s="56" t="s">
        <v>7</v>
      </c>
      <c r="Q21" s="57" t="s">
        <v>39</v>
      </c>
      <c r="R21" s="58"/>
      <c r="S21" s="59"/>
      <c r="T21" s="59"/>
      <c r="U21" s="37" t="s">
        <v>40</v>
      </c>
      <c r="V21" s="61" t="s">
        <v>7</v>
      </c>
      <c r="W21" s="60" t="s">
        <v>42</v>
      </c>
      <c r="X21" s="62"/>
      <c r="Y21" s="63" t="s">
        <v>40</v>
      </c>
      <c r="Z21" s="64" t="s">
        <v>75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1</v>
      </c>
      <c r="BC21" s="13">
        <f>IF(OR(L21="x",L21="X",L21=""),0,IF(L21=3,2,1))</f>
        <v>1</v>
      </c>
      <c r="BD21" s="13">
        <f>IF(OR(O21="x",O21="X",O21=""),0,IF(O21=3,2,1))</f>
        <v>1</v>
      </c>
      <c r="BE21" s="13"/>
      <c r="BG21" s="11" t="str">
        <f>IF(OR(I21="x",I21="X"),0,I21)</f>
        <v>0</v>
      </c>
      <c r="BH21" s="11" t="str">
        <f>IF(OR(L21="x",L21="X"),0,L21)</f>
        <v>0</v>
      </c>
      <c r="BI21" s="11" t="str">
        <f>IF(OR(O21="x",O21="X"),0,O21)</f>
        <v>0</v>
      </c>
      <c r="BJ21" s="11"/>
      <c r="BK21" s="12"/>
      <c r="BL21" s="11" t="str">
        <f>IF(OR(K21="x",K21="X"),0,K21)</f>
        <v>3</v>
      </c>
      <c r="BM21" s="11" t="str">
        <f>IF(OR(N21="x",N21="X"),0,N21)</f>
        <v>3</v>
      </c>
      <c r="BN21" s="11" t="str">
        <f>IF(OR(Q21="x",Q21="X"),0,Q21)</f>
        <v>3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46</v>
      </c>
      <c r="D23" s="6" t="s">
        <v>29</v>
      </c>
      <c r="E23" s="21" t="s">
        <v>36</v>
      </c>
      <c r="F23" s="18" t="s">
        <v>37</v>
      </c>
      <c r="G23" s="10" t="s">
        <v>28</v>
      </c>
      <c r="H23" s="10" t="s">
        <v>27</v>
      </c>
      <c r="I23" s="183">
        <v>1</v>
      </c>
      <c r="J23" s="184"/>
      <c r="K23" s="185"/>
      <c r="L23" s="183">
        <v>2</v>
      </c>
      <c r="M23" s="184"/>
      <c r="N23" s="185"/>
      <c r="O23" s="183">
        <v>3</v>
      </c>
      <c r="P23" s="184"/>
      <c r="Q23" s="185"/>
      <c r="R23" s="183">
        <v>4</v>
      </c>
      <c r="S23" s="184"/>
      <c r="T23" s="185"/>
      <c r="U23" s="183" t="s">
        <v>26</v>
      </c>
      <c r="V23" s="184"/>
      <c r="W23" s="185"/>
      <c r="X23" s="65" t="s">
        <v>25</v>
      </c>
      <c r="Y23" s="65" t="s">
        <v>24</v>
      </c>
      <c r="Z23" s="65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2" t="str">
        <f>$E$1</f>
        <v>Dievčatá skupiny</v>
      </c>
      <c r="D24" s="15">
        <v>1</v>
      </c>
      <c r="E24" s="14" t="s">
        <v>104</v>
      </c>
      <c r="F24" s="14" t="s">
        <v>276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39</v>
      </c>
      <c r="M24" s="35" t="s">
        <v>7</v>
      </c>
      <c r="N24" s="36" t="s">
        <v>40</v>
      </c>
      <c r="O24" s="34" t="s">
        <v>39</v>
      </c>
      <c r="P24" s="35" t="s">
        <v>7</v>
      </c>
      <c r="Q24" s="36" t="s">
        <v>40</v>
      </c>
      <c r="R24" s="34" t="s">
        <v>39</v>
      </c>
      <c r="S24" s="35" t="s">
        <v>7</v>
      </c>
      <c r="T24" s="36" t="s">
        <v>40</v>
      </c>
      <c r="U24" s="37" t="s">
        <v>42</v>
      </c>
      <c r="V24" s="38" t="s">
        <v>7</v>
      </c>
      <c r="W24" s="37" t="s">
        <v>40</v>
      </c>
      <c r="X24" s="39"/>
      <c r="Y24" s="40" t="s">
        <v>39</v>
      </c>
      <c r="Z24" s="41" t="s">
        <v>41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1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 t="str">
        <f>IF(OR(R24="x",R24="X"),0,R24)</f>
        <v>3</v>
      </c>
      <c r="BK24" s="12"/>
      <c r="BL24" s="11"/>
      <c r="BM24" s="11" t="str">
        <f>IF(OR(N24="x",N24="X"),0,N24)</f>
        <v>0</v>
      </c>
      <c r="BN24" s="11" t="str">
        <f>IF(OR(Q24="x",Q24="X"),0,Q24)</f>
        <v>0</v>
      </c>
      <c r="BO24" s="11" t="str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2"/>
      <c r="D25" s="15">
        <v>2</v>
      </c>
      <c r="E25" s="14" t="s">
        <v>285</v>
      </c>
      <c r="F25" s="14" t="s">
        <v>38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2" t="s">
        <v>40</v>
      </c>
      <c r="J25" s="43" t="s">
        <v>7</v>
      </c>
      <c r="K25" s="44" t="s">
        <v>39</v>
      </c>
      <c r="L25" s="45"/>
      <c r="M25" s="46"/>
      <c r="N25" s="47"/>
      <c r="O25" s="48" t="s">
        <v>40</v>
      </c>
      <c r="P25" s="43" t="s">
        <v>7</v>
      </c>
      <c r="Q25" s="49" t="s">
        <v>39</v>
      </c>
      <c r="R25" s="34" t="s">
        <v>40</v>
      </c>
      <c r="S25" s="35" t="s">
        <v>7</v>
      </c>
      <c r="T25" s="36" t="s">
        <v>39</v>
      </c>
      <c r="U25" s="50" t="s">
        <v>40</v>
      </c>
      <c r="V25" s="51" t="s">
        <v>7</v>
      </c>
      <c r="W25" s="50" t="s">
        <v>42</v>
      </c>
      <c r="X25" s="52"/>
      <c r="Y25" s="53" t="s">
        <v>40</v>
      </c>
      <c r="Z25" s="54" t="s">
        <v>75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1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 t="str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 t="str">
        <f>IF(OR(T25="x",T25="X"),0,T25)</f>
        <v>3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2"/>
      <c r="D26" s="15">
        <v>3</v>
      </c>
      <c r="E26" s="14" t="s">
        <v>200</v>
      </c>
      <c r="F26" s="14" t="s">
        <v>277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2" t="s">
        <v>40</v>
      </c>
      <c r="J26" s="43" t="s">
        <v>7</v>
      </c>
      <c r="K26" s="44" t="s">
        <v>39</v>
      </c>
      <c r="L26" s="42" t="s">
        <v>39</v>
      </c>
      <c r="M26" s="43" t="s">
        <v>7</v>
      </c>
      <c r="N26" s="44" t="s">
        <v>40</v>
      </c>
      <c r="O26" s="45"/>
      <c r="P26" s="46"/>
      <c r="Q26" s="47"/>
      <c r="R26" s="34" t="s">
        <v>39</v>
      </c>
      <c r="S26" s="35" t="s">
        <v>7</v>
      </c>
      <c r="T26" s="36" t="s">
        <v>40</v>
      </c>
      <c r="U26" s="50" t="s">
        <v>43</v>
      </c>
      <c r="V26" s="51" t="s">
        <v>7</v>
      </c>
      <c r="W26" s="50" t="s">
        <v>39</v>
      </c>
      <c r="X26" s="52"/>
      <c r="Y26" s="53" t="s">
        <v>44</v>
      </c>
      <c r="Z26" s="54" t="s">
        <v>44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1</v>
      </c>
      <c r="BG26" s="11" t="str">
        <f>IF(OR(I26="x",I26="X"),0,I26)</f>
        <v>0</v>
      </c>
      <c r="BH26" s="11" t="str">
        <f>IF(OR(L26="x",L26="X"),0,L26)</f>
        <v>3</v>
      </c>
      <c r="BI26" s="11"/>
      <c r="BJ26" s="11" t="str">
        <f>IF(OR(R26="x",R26="X"),0,R26)</f>
        <v>3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 t="str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2"/>
      <c r="D27" s="15">
        <v>4</v>
      </c>
      <c r="E27" s="15" t="s">
        <v>288</v>
      </c>
      <c r="F27" s="14" t="s">
        <v>38</v>
      </c>
      <c r="G27" s="14"/>
      <c r="H27" s="14"/>
      <c r="I27" s="55" t="s">
        <v>40</v>
      </c>
      <c r="J27" s="56" t="s">
        <v>7</v>
      </c>
      <c r="K27" s="57" t="s">
        <v>39</v>
      </c>
      <c r="L27" s="55" t="s">
        <v>39</v>
      </c>
      <c r="M27" s="56" t="s">
        <v>7</v>
      </c>
      <c r="N27" s="57" t="s">
        <v>40</v>
      </c>
      <c r="O27" s="55" t="s">
        <v>40</v>
      </c>
      <c r="P27" s="56" t="s">
        <v>7</v>
      </c>
      <c r="Q27" s="57" t="s">
        <v>39</v>
      </c>
      <c r="R27" s="58"/>
      <c r="S27" s="59"/>
      <c r="T27" s="59"/>
      <c r="U27" s="60" t="s">
        <v>39</v>
      </c>
      <c r="V27" s="61" t="s">
        <v>7</v>
      </c>
      <c r="W27" s="60" t="s">
        <v>43</v>
      </c>
      <c r="X27" s="62"/>
      <c r="Y27" s="63" t="s">
        <v>41</v>
      </c>
      <c r="Z27" s="64" t="s">
        <v>39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1</v>
      </c>
      <c r="BC27" s="13">
        <f>IF(OR(L27="x",L27="X",L27=""),0,IF(L27=3,2,1))</f>
        <v>1</v>
      </c>
      <c r="BD27" s="13">
        <f>IF(OR(O27="x",O27="X",O27=""),0,IF(O27=3,2,1))</f>
        <v>1</v>
      </c>
      <c r="BE27" s="13"/>
      <c r="BG27" s="11" t="str">
        <f>IF(OR(I27="x",I27="X"),0,I27)</f>
        <v>0</v>
      </c>
      <c r="BH27" s="11" t="str">
        <f>IF(OR(L27="x",L27="X"),0,L27)</f>
        <v>3</v>
      </c>
      <c r="BI27" s="11" t="str">
        <f>IF(OR(O27="x",O27="X"),0,O27)</f>
        <v>0</v>
      </c>
      <c r="BJ27" s="11"/>
      <c r="BK27" s="12"/>
      <c r="BL27" s="11" t="str">
        <f>IF(OR(K27="x",K27="X"),0,K27)</f>
        <v>3</v>
      </c>
      <c r="BM27" s="11" t="str">
        <f>IF(OR(N27="x",N27="X"),0,N27)</f>
        <v>0</v>
      </c>
      <c r="BN27" s="11" t="str">
        <f>IF(OR(Q27="x",Q27="X"),0,Q27)</f>
        <v>3</v>
      </c>
      <c r="BO27" s="11"/>
    </row>
    <row r="28" spans="1:67" ht="32.25" customHeight="1" x14ac:dyDescent="0.75">
      <c r="A28" s="9" t="str">
        <f>CONCATENATE(E23," 3-4")</f>
        <v>Meno 3-4</v>
      </c>
      <c r="D28" s="23"/>
    </row>
    <row r="29" spans="1:67" x14ac:dyDescent="0.75">
      <c r="C29" s="66"/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ht="45.6" customHeight="1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ht="45" customHeight="1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D2:AA2"/>
    <mergeCell ref="R5:T5"/>
    <mergeCell ref="U5:W5"/>
    <mergeCell ref="U17:W17"/>
    <mergeCell ref="L17:N17"/>
    <mergeCell ref="I17:K17"/>
    <mergeCell ref="R17:T17"/>
    <mergeCell ref="U11:W11"/>
    <mergeCell ref="I5:K5"/>
    <mergeCell ref="L5:N5"/>
    <mergeCell ref="O5:Q5"/>
    <mergeCell ref="I11:K11"/>
    <mergeCell ref="L11:N11"/>
    <mergeCell ref="O11:Q11"/>
    <mergeCell ref="R11:T11"/>
    <mergeCell ref="R23:T23"/>
    <mergeCell ref="U23:W23"/>
    <mergeCell ref="I23:K23"/>
    <mergeCell ref="L23:N23"/>
    <mergeCell ref="O23:Q23"/>
    <mergeCell ref="C6:C9"/>
    <mergeCell ref="C12:C15"/>
    <mergeCell ref="C18:C21"/>
    <mergeCell ref="C24:C27"/>
    <mergeCell ref="O17:Q17"/>
  </mergeCells>
  <phoneticPr fontId="6" type="noConversion"/>
  <conditionalFormatting sqref="F6:F9">
    <cfRule type="duplicateValues" dxfId="7" priority="56" stopIfTrue="1"/>
  </conditionalFormatting>
  <conditionalFormatting sqref="F12">
    <cfRule type="duplicateValues" dxfId="6" priority="2" stopIfTrue="1"/>
  </conditionalFormatting>
  <conditionalFormatting sqref="F13:F15">
    <cfRule type="duplicateValues" dxfId="5" priority="55" stopIfTrue="1"/>
  </conditionalFormatting>
  <conditionalFormatting sqref="F18:F19 F21">
    <cfRule type="duplicateValues" dxfId="4" priority="54" stopIfTrue="1"/>
  </conditionalFormatting>
  <conditionalFormatting sqref="F20">
    <cfRule type="duplicateValues" dxfId="3" priority="1" stopIfTrue="1"/>
  </conditionalFormatting>
  <conditionalFormatting sqref="F24:F27">
    <cfRule type="duplicateValues" dxfId="2" priority="53" stopIfTrue="1"/>
  </conditionalFormatting>
  <conditionalFormatting sqref="Z1:Z1048576">
    <cfRule type="cellIs" dxfId="1" priority="57" stopIfTrue="1" operator="equal">
      <formula>2</formula>
    </cfRule>
    <cfRule type="cellIs" dxfId="0" priority="58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ax="2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B7198-DB4D-4D48-BB1C-8F6DE6AC177A}">
  <sheetPr codeName="Hárok5"/>
  <dimension ref="A1:Y56"/>
  <sheetViews>
    <sheetView view="pageBreakPreview" topLeftCell="C1" zoomScale="80" zoomScaleSheetLayoutView="80" workbookViewId="0">
      <selection activeCell="G9" sqref="G9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J1" s="67" t="e">
        <f>#REF!</f>
        <v>#REF!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'[2]ZAPISY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70" t="s">
        <v>66</v>
      </c>
      <c r="D2" s="67" t="s">
        <v>98</v>
      </c>
      <c r="Q2" s="68">
        <f>D4</f>
        <v>0</v>
      </c>
      <c r="R2" s="72" t="str">
        <f t="shared" ref="R2:R33" si="0">B2</f>
        <v>1</v>
      </c>
      <c r="S2" s="72" t="str">
        <f>D2</f>
        <v>Suchá Anna</v>
      </c>
      <c r="W2" s="67">
        <f>+W1+1</f>
        <v>9</v>
      </c>
    </row>
    <row r="3" spans="1:23" x14ac:dyDescent="0.3">
      <c r="D3" s="77"/>
      <c r="E3" s="76" t="s">
        <v>51</v>
      </c>
      <c r="J3" s="67" t="s">
        <v>66</v>
      </c>
      <c r="K3" s="69" t="e">
        <f>#REF!</f>
        <v>#REF!</v>
      </c>
      <c r="L3" s="69" t="e">
        <f>#REF!</f>
        <v>#REF!</v>
      </c>
      <c r="M3" s="69" t="e">
        <f>#REF!</f>
        <v>#REF!</v>
      </c>
      <c r="N3" s="69" t="e">
        <f>#REF!</f>
        <v>#REF!</v>
      </c>
      <c r="O3" s="69" t="e">
        <f>#REF!</f>
        <v>#REF!</v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D4" s="70"/>
      <c r="E4" s="75" t="s">
        <v>280</v>
      </c>
      <c r="J4" s="67" t="s">
        <v>65</v>
      </c>
      <c r="K4" s="69" t="e">
        <f>#REF!</f>
        <v>#REF!</v>
      </c>
      <c r="L4" s="69" t="e">
        <f>#REF!</f>
        <v>#REF!</v>
      </c>
      <c r="M4" s="69" t="e">
        <f>#REF!</f>
        <v>#REF!</v>
      </c>
      <c r="N4" s="69" t="e">
        <f>#REF!</f>
        <v>#REF!</v>
      </c>
      <c r="O4" s="69" t="e">
        <f>#REF!</f>
        <v>#REF!</v>
      </c>
      <c r="Q4" s="68">
        <f>E8</f>
        <v>0</v>
      </c>
      <c r="R4" s="72" t="str">
        <f t="shared" si="0"/>
        <v>1</v>
      </c>
      <c r="S4" s="72" t="str">
        <f>E4</f>
        <v>Machačeková Natália</v>
      </c>
    </row>
    <row r="5" spans="1:23" x14ac:dyDescent="0.3">
      <c r="D5" s="70" t="s">
        <v>54</v>
      </c>
      <c r="E5" s="78" t="str">
        <f>IF(ISERROR(VLOOKUP(D4,'[2]ZAPISY DRUHY STUPEN A PROGRES'!$A$5:$AD$2403,30,0)),"",VLOOKUP(D4,'[2]ZAPISY DRUHY STUPEN A PROGRES'!$A$5:$AD$2403,30,0))</f>
        <v/>
      </c>
      <c r="F5" s="73"/>
      <c r="J5" s="67" t="s">
        <v>64</v>
      </c>
      <c r="K5" s="69" t="e">
        <f>#REF!</f>
        <v>#REF!</v>
      </c>
      <c r="L5" s="69" t="e">
        <f>#REF!</f>
        <v>#REF!</v>
      </c>
      <c r="M5" s="69" t="e">
        <f>#REF!</f>
        <v>#REF!</v>
      </c>
      <c r="N5" s="69" t="e">
        <f>#REF!</f>
        <v>#REF!</v>
      </c>
      <c r="O5" s="69" t="e">
        <f>#REF!</f>
        <v>#REF!</v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70" t="s">
        <v>65</v>
      </c>
      <c r="D6" s="74" t="s">
        <v>280</v>
      </c>
      <c r="E6" s="73"/>
      <c r="F6" s="73"/>
      <c r="J6" s="67" t="s">
        <v>62</v>
      </c>
      <c r="K6" s="69" t="e">
        <f>#REF!</f>
        <v>#REF!</v>
      </c>
      <c r="L6" s="69" t="e">
        <f>#REF!</f>
        <v>#REF!</v>
      </c>
      <c r="M6" s="69" t="e">
        <f>#REF!</f>
        <v>#REF!</v>
      </c>
      <c r="N6" s="69" t="e">
        <f>#REF!</f>
        <v>#REF!</v>
      </c>
      <c r="O6" s="69" t="e">
        <f>#REF!</f>
        <v>#REF!</v>
      </c>
      <c r="Q6" s="68">
        <f>D4</f>
        <v>0</v>
      </c>
      <c r="R6" s="72" t="str">
        <f t="shared" si="0"/>
        <v>2</v>
      </c>
      <c r="S6" s="72" t="str">
        <f>D6</f>
        <v>Machačeková Natália</v>
      </c>
    </row>
    <row r="7" spans="1:23" x14ac:dyDescent="0.3">
      <c r="F7" s="76" t="s">
        <v>63</v>
      </c>
      <c r="J7" s="67" t="s">
        <v>61</v>
      </c>
      <c r="K7" s="69" t="e">
        <f>#REF!</f>
        <v>#REF!</v>
      </c>
      <c r="L7" s="69" t="e">
        <f>#REF!</f>
        <v>#REF!</v>
      </c>
      <c r="M7" s="69" t="e">
        <f>#REF!</f>
        <v>#REF!</v>
      </c>
      <c r="N7" s="69" t="e">
        <f>#REF!</f>
        <v>#REF!</v>
      </c>
      <c r="O7" s="69" t="e">
        <f>#REF!</f>
        <v>#REF!</v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</v>
      </c>
      <c r="E8" s="70"/>
      <c r="F8" s="75" t="s">
        <v>104</v>
      </c>
      <c r="J8" s="67" t="s">
        <v>59</v>
      </c>
      <c r="K8" s="69" t="e">
        <f>#REF!</f>
        <v>#REF!</v>
      </c>
      <c r="L8" s="69" t="e">
        <f>#REF!</f>
        <v>#REF!</v>
      </c>
      <c r="M8" s="69" t="e">
        <f>#REF!</f>
        <v>#REF!</v>
      </c>
      <c r="N8" s="69" t="e">
        <f>#REF!</f>
        <v>#REF!</v>
      </c>
      <c r="O8" s="69" t="e">
        <f>#REF!</f>
        <v>#REF!</v>
      </c>
      <c r="Q8" s="68">
        <f>F16</f>
        <v>0</v>
      </c>
      <c r="R8" s="72" t="str">
        <f t="shared" si="0"/>
        <v>1</v>
      </c>
      <c r="S8" s="72" t="str">
        <f>F8</f>
        <v>Kršková Lucia</v>
      </c>
    </row>
    <row r="9" spans="1:23" x14ac:dyDescent="0.3">
      <c r="E9" s="70" t="s">
        <v>56</v>
      </c>
      <c r="F9" s="78" t="str">
        <f>IF(ISERROR(VLOOKUP(E8,'[2]ZAPISY DRUHY STUPEN A PROGRES'!$A$5:$AD$2403,30,0)),"",VLOOKUP(E8,'[2]ZAPISY DRUHY STUPEN A PROGRES'!$A$5:$AD$2403,30,0))</f>
        <v/>
      </c>
      <c r="G9" s="73"/>
      <c r="J9" s="67" t="s">
        <v>58</v>
      </c>
      <c r="K9" s="69" t="e">
        <f>#REF!</f>
        <v>#REF!</v>
      </c>
      <c r="L9" s="69" t="e">
        <f>#REF!</f>
        <v>#REF!</v>
      </c>
      <c r="M9" s="69" t="e">
        <f>#REF!</f>
        <v>#REF!</v>
      </c>
      <c r="N9" s="69" t="e">
        <f>#REF!</f>
        <v>#REF!</v>
      </c>
      <c r="O9" s="69" t="e">
        <f>#REF!</f>
        <v>#REF!</v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70" t="s">
        <v>64</v>
      </c>
      <c r="D10" s="67" t="s">
        <v>309</v>
      </c>
      <c r="F10" s="73"/>
      <c r="G10" s="73"/>
      <c r="J10" s="67" t="s">
        <v>57</v>
      </c>
      <c r="K10" s="69" t="e">
        <f>#REF!</f>
        <v>#REF!</v>
      </c>
      <c r="L10" s="69" t="e">
        <f>#REF!</f>
        <v>#REF!</v>
      </c>
      <c r="M10" s="69" t="e">
        <f>#REF!</f>
        <v>#REF!</v>
      </c>
      <c r="N10" s="69" t="e">
        <f>#REF!</f>
        <v>#REF!</v>
      </c>
      <c r="O10" s="69" t="e">
        <f>#REF!</f>
        <v>#REF!</v>
      </c>
      <c r="Q10" s="68">
        <f>D12</f>
        <v>0</v>
      </c>
      <c r="R10" s="72" t="str">
        <f t="shared" si="0"/>
        <v>1</v>
      </c>
      <c r="S10" s="72" t="str">
        <f>D10</f>
        <v>Chudobová Barbora</v>
      </c>
    </row>
    <row r="11" spans="1:23" x14ac:dyDescent="0.3">
      <c r="D11" s="77"/>
      <c r="E11" s="76" t="s">
        <v>63</v>
      </c>
      <c r="F11" s="73"/>
      <c r="G11" s="73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D12" s="70"/>
      <c r="E12" s="75" t="s">
        <v>104</v>
      </c>
      <c r="F12" s="73"/>
      <c r="G12" s="73"/>
      <c r="Q12" s="68">
        <f>E8</f>
        <v>0</v>
      </c>
      <c r="R12" s="72" t="str">
        <f t="shared" si="0"/>
        <v>2</v>
      </c>
      <c r="S12" s="72" t="str">
        <f>E12</f>
        <v>Kršková Lucia</v>
      </c>
    </row>
    <row r="13" spans="1:23" x14ac:dyDescent="0.3">
      <c r="D13" s="70" t="s">
        <v>53</v>
      </c>
      <c r="E13" s="78" t="str">
        <f>IF(ISERROR(VLOOKUP(D12,'[2]ZAPISY DRUHY STUPEN A PROGRES'!$A$5:$AD$2403,30,0)),"",VLOOKUP(D12,'[2]ZAPISY DRUHY STUPEN A PROGRES'!$A$5:$AD$2403,30,0))</f>
        <v/>
      </c>
      <c r="G13" s="73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70" t="s">
        <v>62</v>
      </c>
      <c r="D14" s="74" t="s">
        <v>104</v>
      </c>
      <c r="E14" s="73"/>
      <c r="G14" s="73"/>
      <c r="Q14" s="68">
        <f>D12</f>
        <v>0</v>
      </c>
      <c r="R14" s="72" t="str">
        <f t="shared" si="0"/>
        <v>2</v>
      </c>
      <c r="S14" s="72" t="str">
        <f>D14</f>
        <v>Kršková Lucia</v>
      </c>
    </row>
    <row r="15" spans="1:23" x14ac:dyDescent="0.3">
      <c r="G15" s="76" t="s">
        <v>48</v>
      </c>
      <c r="R15" s="72">
        <f t="shared" si="0"/>
        <v>0</v>
      </c>
      <c r="S15" s="72"/>
    </row>
    <row r="16" spans="1:23" ht="16.2" thickBot="1" x14ac:dyDescent="0.35">
      <c r="A16" s="71">
        <v>9</v>
      </c>
      <c r="F16" s="70"/>
      <c r="G16" s="75" t="s">
        <v>104</v>
      </c>
      <c r="H16" s="67">
        <v>1</v>
      </c>
      <c r="J16" s="67" t="str">
        <f>+G16</f>
        <v>Kršková Lucia</v>
      </c>
      <c r="R16" s="72">
        <f t="shared" si="0"/>
        <v>0</v>
      </c>
      <c r="S16" s="72"/>
    </row>
    <row r="17" spans="1:19" x14ac:dyDescent="0.3">
      <c r="G17" s="73" t="s">
        <v>99</v>
      </c>
      <c r="H17" s="67">
        <v>2</v>
      </c>
      <c r="J17" s="67" t="str">
        <f>+G17</f>
        <v>Ďuriačová Eliška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70" t="s">
        <v>61</v>
      </c>
      <c r="D18" s="86" t="s">
        <v>310</v>
      </c>
      <c r="G18" s="73"/>
      <c r="Q18" s="68">
        <f>D20</f>
        <v>0</v>
      </c>
      <c r="R18" s="72" t="str">
        <f t="shared" si="0"/>
        <v>1</v>
      </c>
      <c r="S18" s="72" t="str">
        <f>D18</f>
        <v>Bizóňová Ema</v>
      </c>
    </row>
    <row r="19" spans="1:19" x14ac:dyDescent="0.3">
      <c r="D19" s="77"/>
      <c r="E19" s="76" t="s">
        <v>63</v>
      </c>
      <c r="G19" s="73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D20" s="70"/>
      <c r="E20" s="75" t="s">
        <v>197</v>
      </c>
      <c r="G20" s="73"/>
      <c r="Q20" s="68">
        <f>E24</f>
        <v>0</v>
      </c>
      <c r="R20" s="72" t="str">
        <f t="shared" si="0"/>
        <v>1</v>
      </c>
      <c r="S20" s="72" t="str">
        <f>E20</f>
        <v>Bizoňová Ema</v>
      </c>
    </row>
    <row r="21" spans="1:19" x14ac:dyDescent="0.3">
      <c r="D21" s="70" t="s">
        <v>52</v>
      </c>
      <c r="E21" s="79" t="s">
        <v>60</v>
      </c>
      <c r="F21" s="73"/>
      <c r="G21" s="73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70" t="s">
        <v>59</v>
      </c>
      <c r="D22" s="74" t="s">
        <v>203</v>
      </c>
      <c r="E22" s="73"/>
      <c r="F22" s="73"/>
      <c r="G22" s="73"/>
      <c r="Q22" s="68">
        <f>D20</f>
        <v>0</v>
      </c>
      <c r="R22" s="72" t="str">
        <f t="shared" si="0"/>
        <v>2</v>
      </c>
      <c r="S22" s="72" t="str">
        <f>D22</f>
        <v>Gögele Sophia</v>
      </c>
    </row>
    <row r="23" spans="1:19" x14ac:dyDescent="0.3">
      <c r="F23" s="76" t="s">
        <v>51</v>
      </c>
      <c r="G23" s="73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</v>
      </c>
      <c r="E24" s="70"/>
      <c r="F24" s="75" t="s">
        <v>99</v>
      </c>
      <c r="G24" s="73"/>
      <c r="Q24" s="68">
        <f>F16</f>
        <v>0</v>
      </c>
      <c r="R24" s="72" t="str">
        <f t="shared" si="0"/>
        <v>2</v>
      </c>
      <c r="S24" s="72" t="str">
        <f>F24</f>
        <v>Ďuriačová Eliška</v>
      </c>
    </row>
    <row r="25" spans="1:19" x14ac:dyDescent="0.3">
      <c r="E25" s="70" t="s">
        <v>55</v>
      </c>
      <c r="F25" s="78" t="str">
        <f>IF(ISERROR(VLOOKUP(E24,'[2]ZAPISY DRUHY STUPEN A PROGRES'!$A$5:$AD$2403,30,0)),"",VLOOKUP(E24,'[2]ZAPISY DRUHY STUPEN A PROGRES'!$A$5:$AD$2403,30,0))</f>
        <v/>
      </c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70" t="s">
        <v>58</v>
      </c>
      <c r="D26" s="67" t="s">
        <v>200</v>
      </c>
      <c r="F26" s="73"/>
      <c r="Q26" s="68">
        <f>D28</f>
        <v>0</v>
      </c>
      <c r="R26" s="72" t="str">
        <f t="shared" si="0"/>
        <v>1</v>
      </c>
      <c r="S26" s="72" t="str">
        <f>D26</f>
        <v>Ďuriačová Monika</v>
      </c>
    </row>
    <row r="27" spans="1:19" x14ac:dyDescent="0.3">
      <c r="D27" s="77"/>
      <c r="E27" s="76" t="s">
        <v>63</v>
      </c>
      <c r="F27" s="73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D28" s="70"/>
      <c r="E28" s="75" t="s">
        <v>314</v>
      </c>
      <c r="F28" s="73"/>
      <c r="Q28" s="68">
        <f>E24</f>
        <v>0</v>
      </c>
      <c r="R28" s="72" t="str">
        <f t="shared" si="0"/>
        <v>2</v>
      </c>
      <c r="S28" s="72" t="str">
        <f>E28</f>
        <v>Ďuriačová Elikša</v>
      </c>
    </row>
    <row r="29" spans="1:19" x14ac:dyDescent="0.3">
      <c r="D29" s="70"/>
      <c r="E29" s="78" t="str">
        <f>IF(ISERROR(VLOOKUP(D28,'[2]ZAPISY DRUHY STUPEN A PROGRES'!$A$5:$AD$2403,30,0)),"",VLOOKUP(D28,'[2]ZAPISY DRUHY STUPEN A PROGRES'!$A$5:$AD$2403,30,0))</f>
        <v/>
      </c>
      <c r="R29" s="72">
        <f t="shared" si="0"/>
        <v>0</v>
      </c>
      <c r="S29" s="72"/>
    </row>
    <row r="30" spans="1:19" x14ac:dyDescent="0.3">
      <c r="B30" s="67" t="str">
        <f>CONCATENATE(2,D28)</f>
        <v>2</v>
      </c>
      <c r="C30" s="70" t="s">
        <v>57</v>
      </c>
      <c r="D30" s="137" t="s">
        <v>99</v>
      </c>
      <c r="Q30" s="68">
        <f>D28</f>
        <v>0</v>
      </c>
      <c r="R30" s="72" t="str">
        <f t="shared" si="0"/>
        <v>2</v>
      </c>
      <c r="S30" s="72" t="str">
        <f>D30</f>
        <v>Ďuriačová Eliška</v>
      </c>
    </row>
    <row r="31" spans="1:19" ht="16.2" thickBot="1" x14ac:dyDescent="0.35">
      <c r="B31" s="67" t="str">
        <f>CONCATENATE(1,F33)</f>
        <v>1</v>
      </c>
      <c r="E31" s="70" t="s">
        <v>56</v>
      </c>
      <c r="F31" s="67" t="s">
        <v>280</v>
      </c>
      <c r="Q31" s="68">
        <f>F33</f>
        <v>0</v>
      </c>
      <c r="R31" s="72" t="str">
        <f t="shared" si="0"/>
        <v>1</v>
      </c>
      <c r="S31" s="72" t="str">
        <f>F31</f>
        <v>Machačeková Natália</v>
      </c>
    </row>
    <row r="32" spans="1:19" x14ac:dyDescent="0.3">
      <c r="E32" s="70"/>
      <c r="F32" s="77"/>
      <c r="G32" s="76" t="s">
        <v>48</v>
      </c>
      <c r="R32" s="72">
        <f t="shared" si="0"/>
        <v>0</v>
      </c>
      <c r="S32" s="72"/>
    </row>
    <row r="33" spans="1:19" ht="16.2" thickBot="1" x14ac:dyDescent="0.35">
      <c r="A33" s="71">
        <v>10</v>
      </c>
      <c r="E33" s="70"/>
      <c r="F33" s="70"/>
      <c r="G33" s="75" t="s">
        <v>197</v>
      </c>
      <c r="H33" s="67">
        <v>3</v>
      </c>
      <c r="J33" s="67" t="str">
        <f>+G33</f>
        <v>Bizoňová Ema</v>
      </c>
      <c r="R33" s="72">
        <f t="shared" si="0"/>
        <v>0</v>
      </c>
      <c r="S33" s="72"/>
    </row>
    <row r="34" spans="1:19" x14ac:dyDescent="0.3">
      <c r="E34" s="70"/>
      <c r="G34" s="73" t="s">
        <v>280</v>
      </c>
      <c r="H34" s="67">
        <v>4</v>
      </c>
      <c r="J34" s="67" t="str">
        <f>+G34</f>
        <v>Machačeková Natália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</v>
      </c>
      <c r="E35" s="70" t="s">
        <v>55</v>
      </c>
      <c r="F35" s="74" t="s">
        <v>197</v>
      </c>
      <c r="G35" s="73"/>
      <c r="Q35" s="68">
        <f>F33</f>
        <v>0</v>
      </c>
      <c r="R35" s="72" t="str">
        <f t="shared" si="1"/>
        <v>2</v>
      </c>
      <c r="S35" s="72" t="str">
        <f>F35</f>
        <v>Bizoňová Ema</v>
      </c>
    </row>
    <row r="36" spans="1:19" x14ac:dyDescent="0.3">
      <c r="R36" s="72">
        <f t="shared" si="1"/>
        <v>0</v>
      </c>
      <c r="S36" s="72"/>
    </row>
    <row r="37" spans="1:19" x14ac:dyDescent="0.3"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D38" s="70" t="s">
        <v>54</v>
      </c>
      <c r="E38" s="67" t="s">
        <v>98</v>
      </c>
      <c r="Q38" s="68">
        <f>E40</f>
        <v>0</v>
      </c>
      <c r="R38" s="72" t="str">
        <f t="shared" si="1"/>
        <v>1</v>
      </c>
      <c r="S38" s="72" t="str">
        <f>E38</f>
        <v>Suchá Anna</v>
      </c>
    </row>
    <row r="39" spans="1:19" x14ac:dyDescent="0.3">
      <c r="D39" s="70"/>
      <c r="E39" s="77"/>
      <c r="F39" s="76" t="s">
        <v>63</v>
      </c>
      <c r="R39" s="72">
        <f t="shared" si="1"/>
        <v>0</v>
      </c>
      <c r="S39" s="72"/>
    </row>
    <row r="40" spans="1:19" ht="16.2" thickBot="1" x14ac:dyDescent="0.35">
      <c r="A40" s="71">
        <v>7</v>
      </c>
      <c r="B40" s="67" t="str">
        <f>CONCATENATE(1,F43)</f>
        <v>1</v>
      </c>
      <c r="D40" s="70"/>
      <c r="E40" s="70"/>
      <c r="F40" s="75" t="s">
        <v>98</v>
      </c>
      <c r="Q40" s="68">
        <f>F43</f>
        <v>0</v>
      </c>
      <c r="R40" s="72" t="str">
        <f t="shared" si="1"/>
        <v>1</v>
      </c>
      <c r="S40" s="72" t="str">
        <f>F40</f>
        <v>Suchá Anna</v>
      </c>
    </row>
    <row r="41" spans="1:19" x14ac:dyDescent="0.3">
      <c r="D41" s="70"/>
      <c r="E41" s="70" t="s">
        <v>49</v>
      </c>
      <c r="F41" s="78" t="str">
        <f>IF(ISERROR(VLOOKUP(E40,'[2]ZAPISY DRUHY STUPEN A PROGRES'!$A$5:$AD$2403,30,0)),"",VLOOKUP(E40,'[2]ZAPISY DRUHY STUPEN A PROGRES'!$A$5:$AD$2403,30,0))</f>
        <v/>
      </c>
      <c r="G41" s="73"/>
      <c r="R41" s="72">
        <f t="shared" si="1"/>
        <v>0</v>
      </c>
      <c r="S41" s="72"/>
    </row>
    <row r="42" spans="1:19" x14ac:dyDescent="0.3">
      <c r="B42" s="67" t="str">
        <f>CONCATENATE(2,E40)</f>
        <v>2</v>
      </c>
      <c r="D42" s="70" t="s">
        <v>53</v>
      </c>
      <c r="E42" s="181" t="s">
        <v>309</v>
      </c>
      <c r="F42" s="73"/>
      <c r="G42" s="76" t="s">
        <v>63</v>
      </c>
      <c r="Q42" s="68">
        <f>E40</f>
        <v>0</v>
      </c>
      <c r="R42" s="72" t="str">
        <f t="shared" si="1"/>
        <v>2</v>
      </c>
      <c r="S42" s="72" t="str">
        <f>E42</f>
        <v>Chudobová Barbora</v>
      </c>
    </row>
    <row r="43" spans="1:19" ht="16.2" thickBot="1" x14ac:dyDescent="0.35">
      <c r="A43" s="71">
        <v>11</v>
      </c>
      <c r="D43" s="70"/>
      <c r="F43" s="70"/>
      <c r="G43" s="75" t="s">
        <v>98</v>
      </c>
      <c r="H43" s="67">
        <v>5</v>
      </c>
      <c r="J43" s="67" t="str">
        <f>+G43</f>
        <v>Suchá Anna</v>
      </c>
      <c r="R43" s="72">
        <f t="shared" si="1"/>
        <v>0</v>
      </c>
      <c r="S43" s="72"/>
    </row>
    <row r="44" spans="1:19" x14ac:dyDescent="0.3">
      <c r="D44" s="70"/>
      <c r="G44" s="73" t="s">
        <v>203</v>
      </c>
      <c r="H44" s="67">
        <v>6</v>
      </c>
      <c r="J44" s="67" t="str">
        <f>+G44</f>
        <v>Gögele Sophia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D45" s="70" t="s">
        <v>52</v>
      </c>
      <c r="E45" s="71" t="s">
        <v>203</v>
      </c>
      <c r="G45" s="73"/>
      <c r="Q45" s="68">
        <f>E47</f>
        <v>0</v>
      </c>
      <c r="R45" s="72" t="str">
        <f t="shared" si="1"/>
        <v>1</v>
      </c>
      <c r="S45" s="72" t="str">
        <f>E45</f>
        <v>Gögele Sophia</v>
      </c>
    </row>
    <row r="46" spans="1:19" x14ac:dyDescent="0.3">
      <c r="D46" s="70"/>
      <c r="E46" s="77"/>
      <c r="F46" s="76" t="s">
        <v>48</v>
      </c>
      <c r="G46" s="73"/>
      <c r="R46" s="72">
        <f t="shared" si="1"/>
        <v>0</v>
      </c>
      <c r="S46" s="72"/>
    </row>
    <row r="47" spans="1:19" ht="16.2" thickBot="1" x14ac:dyDescent="0.35">
      <c r="A47" s="71">
        <v>8</v>
      </c>
      <c r="B47" s="67" t="str">
        <f>CONCATENATE(2,F43)</f>
        <v>2</v>
      </c>
      <c r="D47" s="70"/>
      <c r="E47" s="70"/>
      <c r="F47" s="75" t="s">
        <v>203</v>
      </c>
      <c r="G47" s="73"/>
      <c r="Q47" s="68">
        <f>F43</f>
        <v>0</v>
      </c>
      <c r="R47" s="72" t="str">
        <f t="shared" si="1"/>
        <v>2</v>
      </c>
      <c r="S47" s="72" t="str">
        <f>F47</f>
        <v>Gögele Sophia</v>
      </c>
    </row>
    <row r="48" spans="1:19" x14ac:dyDescent="0.3">
      <c r="D48" s="70"/>
      <c r="E48" s="70" t="s">
        <v>47</v>
      </c>
      <c r="F48" s="78" t="str">
        <f>IF(ISERROR(VLOOKUP(E47,'[2]ZAPISY DRUHY STUPEN A PROGRES'!$A$5:$AD$2403,30,0)),"",VLOOKUP(E47,'[2]ZAPISY DRUHY STUPEN A PROGRES'!$A$5:$AD$2403,30,0))</f>
        <v/>
      </c>
      <c r="R48" s="72">
        <f t="shared" si="1"/>
        <v>0</v>
      </c>
      <c r="S48" s="72"/>
    </row>
    <row r="49" spans="1:19" ht="16.2" thickBot="1" x14ac:dyDescent="0.35">
      <c r="B49" s="67" t="str">
        <f>CONCATENATE(2,E47)</f>
        <v>2</v>
      </c>
      <c r="D49" s="70" t="s">
        <v>50</v>
      </c>
      <c r="E49" s="74" t="s">
        <v>200</v>
      </c>
      <c r="F49" s="73"/>
      <c r="Q49" s="68">
        <f>E47</f>
        <v>0</v>
      </c>
      <c r="R49" s="72" t="str">
        <f t="shared" si="1"/>
        <v>2</v>
      </c>
      <c r="S49" s="72" t="str">
        <f>E49</f>
        <v>Ďuriačová Monika</v>
      </c>
    </row>
    <row r="50" spans="1:19" x14ac:dyDescent="0.3">
      <c r="R50" s="72">
        <f t="shared" si="1"/>
        <v>0</v>
      </c>
      <c r="S50" s="72"/>
    </row>
    <row r="51" spans="1:19" x14ac:dyDescent="0.3">
      <c r="R51" s="72">
        <f t="shared" si="1"/>
        <v>0</v>
      </c>
      <c r="S51" s="72"/>
    </row>
    <row r="52" spans="1:19" ht="16.2" thickBot="1" x14ac:dyDescent="0.35">
      <c r="B52" s="67" t="str">
        <f>CONCATENATE(1,F54)</f>
        <v>1</v>
      </c>
      <c r="E52" s="70" t="s">
        <v>49</v>
      </c>
      <c r="F52" s="67" t="s">
        <v>309</v>
      </c>
      <c r="Q52" s="68">
        <f>F54</f>
        <v>0</v>
      </c>
      <c r="R52" s="72" t="str">
        <f t="shared" si="1"/>
        <v>1</v>
      </c>
      <c r="S52" s="72" t="str">
        <f>F52</f>
        <v>Chudobová Barbora</v>
      </c>
    </row>
    <row r="53" spans="1:19" x14ac:dyDescent="0.3">
      <c r="E53" s="70"/>
      <c r="F53" s="77"/>
      <c r="G53" s="76" t="s">
        <v>63</v>
      </c>
      <c r="R53" s="72">
        <f t="shared" si="1"/>
        <v>0</v>
      </c>
      <c r="S53" s="72"/>
    </row>
    <row r="54" spans="1:19" ht="16.2" thickBot="1" x14ac:dyDescent="0.35">
      <c r="A54" s="71">
        <v>12</v>
      </c>
      <c r="E54" s="70"/>
      <c r="F54" s="70"/>
      <c r="G54" s="75" t="s">
        <v>309</v>
      </c>
      <c r="H54" s="67">
        <v>7</v>
      </c>
      <c r="J54" s="67" t="str">
        <f>+G54</f>
        <v>Chudobová Barbora</v>
      </c>
      <c r="R54" s="72">
        <f t="shared" si="1"/>
        <v>0</v>
      </c>
      <c r="S54" s="72"/>
    </row>
    <row r="55" spans="1:19" x14ac:dyDescent="0.3">
      <c r="E55" s="70"/>
      <c r="G55" s="73" t="s">
        <v>200</v>
      </c>
      <c r="H55" s="67">
        <v>8</v>
      </c>
      <c r="J55" s="67" t="str">
        <f>+G55</f>
        <v>Ďuriačová Monika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</v>
      </c>
      <c r="E56" s="70" t="s">
        <v>47</v>
      </c>
      <c r="F56" s="74" t="s">
        <v>200</v>
      </c>
      <c r="G56" s="73"/>
      <c r="Q56" s="68">
        <f>F54</f>
        <v>0</v>
      </c>
      <c r="R56" s="72" t="str">
        <f t="shared" si="1"/>
        <v>2</v>
      </c>
      <c r="S56" s="72" t="str">
        <f>F56</f>
        <v>Ďuriačová Monika</v>
      </c>
    </row>
  </sheetData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701C-0C6D-4996-8CC0-C2518DA025AC}">
  <sheetPr codeName="Hárok7"/>
  <dimension ref="A1:Y57"/>
  <sheetViews>
    <sheetView tabSelected="1" view="pageBreakPreview" topLeftCell="C31" zoomScale="90" zoomScaleSheetLayoutView="90" workbookViewId="0">
      <selection activeCell="G48" sqref="G48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C1" s="81"/>
      <c r="D1" s="80"/>
      <c r="E1" s="80"/>
      <c r="F1" s="80"/>
      <c r="G1" s="80"/>
      <c r="H1" s="80"/>
      <c r="J1" s="67">
        <f>'[3]DRUHY STUPEN'!H1</f>
        <v>16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'[3]ZAPISY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81" t="s">
        <v>66</v>
      </c>
      <c r="D2" s="80" t="s">
        <v>172</v>
      </c>
      <c r="E2" s="80"/>
      <c r="F2" s="80"/>
      <c r="G2" s="80"/>
      <c r="H2" s="80"/>
      <c r="Q2" s="68">
        <f>D4</f>
        <v>0</v>
      </c>
      <c r="R2" s="72" t="str">
        <f t="shared" ref="R2:R33" si="0">B2</f>
        <v>1</v>
      </c>
      <c r="S2" s="72" t="str">
        <f>D2</f>
        <v>Hrčková Karolína</v>
      </c>
      <c r="W2" s="67">
        <f>+W1+1</f>
        <v>9</v>
      </c>
    </row>
    <row r="3" spans="1:23" x14ac:dyDescent="0.3">
      <c r="C3" s="81"/>
      <c r="D3" s="84"/>
      <c r="E3" s="76" t="s">
        <v>63</v>
      </c>
      <c r="F3" s="80"/>
      <c r="G3" s="80"/>
      <c r="H3" s="80"/>
      <c r="J3" s="67" t="s">
        <v>66</v>
      </c>
      <c r="K3" s="69" t="str">
        <f>'[3]DRUHY STUPEN'!G5</f>
        <v>KRAJČOVIČOVÁ PETRONELA</v>
      </c>
      <c r="L3" s="69" t="str">
        <f>'[3]DRUHY STUPEN'!I6</f>
        <v>KRAJČOVIČOVÁ PETRONELA</v>
      </c>
      <c r="M3" s="69" t="str">
        <f>'[3]DRUHY STUPEN'!J8</f>
        <v/>
      </c>
      <c r="N3" s="69" t="str">
        <f>'[3]DRUHY STUPEN'!K12</f>
        <v/>
      </c>
      <c r="O3" s="69" t="str">
        <f>'[3]DRUHY STUPEN'!L20</f>
        <v/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C4" s="81"/>
      <c r="D4" s="81"/>
      <c r="E4" s="82" t="s">
        <v>166</v>
      </c>
      <c r="F4" s="80"/>
      <c r="G4" s="80"/>
      <c r="H4" s="80"/>
      <c r="J4" s="67" t="s">
        <v>65</v>
      </c>
      <c r="K4" s="69" t="str">
        <f>'[3]DRUHY STUPEN'!G7</f>
        <v>BACSOVÁ BIANKA</v>
      </c>
      <c r="L4" s="69" t="str">
        <f>'[3]DRUHY STUPEN'!I10</f>
        <v>GOMOLOVÁ LUCIA</v>
      </c>
      <c r="M4" s="69" t="str">
        <f>'[3]DRUHY STUPEN'!J16</f>
        <v/>
      </c>
      <c r="N4" s="69" t="str">
        <f>'[3]DRUHY STUPEN'!K28</f>
        <v/>
      </c>
      <c r="O4" s="69" t="str">
        <f>'[3]DRUHY STUPEN'!L52</f>
        <v/>
      </c>
      <c r="Q4" s="68">
        <f>E8</f>
        <v>0</v>
      </c>
      <c r="R4" s="72" t="str">
        <f t="shared" si="0"/>
        <v>1</v>
      </c>
      <c r="S4" s="72" t="str">
        <f>E4</f>
        <v>Ševčíková Layla</v>
      </c>
    </row>
    <row r="5" spans="1:23" x14ac:dyDescent="0.3">
      <c r="C5" s="81"/>
      <c r="D5" s="81" t="s">
        <v>54</v>
      </c>
      <c r="E5" s="85" t="str">
        <f>IF(ISERROR(VLOOKUP(D4,'[3]ZAPISY DRUHY STUPEN A PROGRES'!$A$5:$AD$2403,30,0)),"",VLOOKUP(D4,'[3]ZAPISY DRUHY STUPEN A PROGRES'!$A$5:$AD$2403,30,0))</f>
        <v/>
      </c>
      <c r="F5" s="76"/>
      <c r="G5" s="80"/>
      <c r="H5" s="80"/>
      <c r="J5" s="67" t="s">
        <v>64</v>
      </c>
      <c r="K5" s="69" t="str">
        <f>'[3]DRUHY STUPEN'!G9</f>
        <v>HRABAJOVÁ MARTINA</v>
      </c>
      <c r="L5" s="69" t="str">
        <f>'[3]DRUHY STUPEN'!I14</f>
        <v>KOLESÁROVÁ DARINA</v>
      </c>
      <c r="M5" s="69" t="str">
        <f>'[3]DRUHY STUPEN'!J24</f>
        <v/>
      </c>
      <c r="N5" s="69" t="str">
        <f>'[3]DRUHY STUPEN'!K44</f>
        <v/>
      </c>
      <c r="O5" s="69" t="str">
        <f>'[3]DRUHY STUPEN'!L84</f>
        <v/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81" t="s">
        <v>65</v>
      </c>
      <c r="D6" s="82" t="s">
        <v>166</v>
      </c>
      <c r="E6" s="76"/>
      <c r="F6" s="76"/>
      <c r="G6" s="80"/>
      <c r="H6" s="80"/>
      <c r="J6" s="67" t="s">
        <v>62</v>
      </c>
      <c r="K6" s="69" t="str">
        <f>'[3]DRUHY STUPEN'!G11</f>
        <v>GOMOLOVÁ LUCIA</v>
      </c>
      <c r="L6" s="69" t="str">
        <f>'[3]DRUHY STUPEN'!I18</f>
        <v>ČIŽLÁKOVÁ LUCIA</v>
      </c>
      <c r="M6" s="69" t="str">
        <f>'[3]DRUHY STUPEN'!J32</f>
        <v/>
      </c>
      <c r="N6" s="69" t="str">
        <f>'[3]DRUHY STUPEN'!K60</f>
        <v/>
      </c>
      <c r="O6" s="69" t="str">
        <f>'[3]DRUHY STUPEN'!L116</f>
        <v/>
      </c>
      <c r="Q6" s="68">
        <f>D4</f>
        <v>0</v>
      </c>
      <c r="R6" s="72" t="str">
        <f t="shared" si="0"/>
        <v>2</v>
      </c>
      <c r="S6" s="72" t="str">
        <f>D6</f>
        <v>Ševčíková Layla</v>
      </c>
    </row>
    <row r="7" spans="1:23" x14ac:dyDescent="0.3">
      <c r="C7" s="81"/>
      <c r="D7" s="80"/>
      <c r="E7" s="80"/>
      <c r="F7" s="76" t="s">
        <v>63</v>
      </c>
      <c r="G7" s="80"/>
      <c r="H7" s="80"/>
      <c r="J7" s="67" t="s">
        <v>61</v>
      </c>
      <c r="K7" s="69" t="str">
        <f>'[3]DRUHY STUPEN'!G13</f>
        <v>KOLESÁROVÁ DARINA</v>
      </c>
      <c r="L7" s="69" t="str">
        <f>'[3]DRUHY STUPEN'!I22</f>
        <v>GUASSARDO LILIANA ALICJA</v>
      </c>
      <c r="M7" s="69" t="str">
        <f>'[3]DRUHY STUPEN'!J40</f>
        <v/>
      </c>
      <c r="N7" s="69" t="str">
        <f>'[3]DRUHY STUPEN'!K76</f>
        <v/>
      </c>
      <c r="O7" s="69" t="str">
        <f>'[3]DRUHY STUPEN'!L148</f>
        <v/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1P17</v>
      </c>
      <c r="C8" s="81"/>
      <c r="D8" s="80"/>
      <c r="E8" s="81"/>
      <c r="F8" s="82" t="s">
        <v>288</v>
      </c>
      <c r="G8" s="80"/>
      <c r="H8" s="80"/>
      <c r="J8" s="67" t="s">
        <v>59</v>
      </c>
      <c r="K8" s="69" t="str">
        <f>'[3]DRUHY STUPEN'!G15</f>
        <v>JAŠEKOVÁ VERONIKA</v>
      </c>
      <c r="L8" s="69" t="str">
        <f>'[3]DRUHY STUPEN'!I26</f>
        <v>KAČÁNIOVÁ EMA</v>
      </c>
      <c r="M8" s="69" t="str">
        <f>'[3]DRUHY STUPEN'!J48</f>
        <v/>
      </c>
      <c r="N8" s="69" t="str">
        <f>'[3]DRUHY STUPEN'!K92</f>
        <v/>
      </c>
      <c r="O8" s="69" t="str">
        <f>'[3]DRUHY STUPEN'!L180</f>
        <v/>
      </c>
      <c r="Q8" s="68" t="str">
        <f>F16</f>
        <v>P17</v>
      </c>
      <c r="R8" s="72" t="str">
        <f t="shared" si="0"/>
        <v>1P17</v>
      </c>
      <c r="S8" s="72" t="str">
        <f>F8</f>
        <v>Rusňáková Rebeka</v>
      </c>
    </row>
    <row r="9" spans="1:23" x14ac:dyDescent="0.3">
      <c r="C9" s="81"/>
      <c r="D9" s="80"/>
      <c r="E9" s="81" t="s">
        <v>56</v>
      </c>
      <c r="F9" s="85" t="str">
        <f>IF(ISERROR(VLOOKUP(E8,'[3]ZAPISY DRUHY STUPEN A PROGRES'!$A$5:$AD$2403,30,0)),"",VLOOKUP(E8,'[3]ZAPISY DRUHY STUPEN A PROGRES'!$A$5:$AD$2403,30,0))</f>
        <v/>
      </c>
      <c r="G9" s="76"/>
      <c r="H9" s="80"/>
      <c r="J9" s="67" t="s">
        <v>58</v>
      </c>
      <c r="K9" s="69" t="str">
        <f>'[3]DRUHY STUPEN'!G17</f>
        <v>KÖHLEROVÁ SOFIA</v>
      </c>
      <c r="L9" s="69" t="str">
        <f>'[3]DRUHY STUPEN'!I30</f>
        <v>PAĽKOVÁ ANNA</v>
      </c>
      <c r="M9" s="69" t="str">
        <f>'[3]DRUHY STUPEN'!J56</f>
        <v/>
      </c>
      <c r="N9" s="69" t="str">
        <f>'[3]DRUHY STUPEN'!K108</f>
        <v/>
      </c>
      <c r="O9" s="69" t="str">
        <f>'[3]DRUHY STUPEN'!L212</f>
        <v/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81" t="s">
        <v>64</v>
      </c>
      <c r="D10" s="80" t="s">
        <v>107</v>
      </c>
      <c r="E10" s="80"/>
      <c r="F10" s="76"/>
      <c r="G10" s="76"/>
      <c r="H10" s="80"/>
      <c r="J10" s="67" t="s">
        <v>57</v>
      </c>
      <c r="K10" s="69" t="str">
        <f>'[3]DRUHY STUPEN'!G19</f>
        <v>ČIŽLÁKOVÁ LUCIA</v>
      </c>
      <c r="L10" s="69" t="str">
        <f>'[3]DRUHY STUPEN'!I34</f>
        <v>ONDRUŠOVÁ NELA</v>
      </c>
      <c r="M10" s="69" t="str">
        <f>'[3]DRUHY STUPEN'!J64</f>
        <v/>
      </c>
      <c r="N10" s="69" t="str">
        <f>'[3]DRUHY STUPEN'!K124</f>
        <v/>
      </c>
      <c r="O10" s="69" t="str">
        <f>'[3]DRUHY STUPEN'!L244</f>
        <v/>
      </c>
      <c r="Q10" s="68">
        <f>D12</f>
        <v>0</v>
      </c>
      <c r="R10" s="72" t="str">
        <f t="shared" si="0"/>
        <v>1</v>
      </c>
      <c r="S10" s="72" t="str">
        <f>D10</f>
        <v>Magdolenová Zara</v>
      </c>
    </row>
    <row r="11" spans="1:23" x14ac:dyDescent="0.3">
      <c r="C11" s="81"/>
      <c r="D11" s="84"/>
      <c r="E11" s="76" t="s">
        <v>51</v>
      </c>
      <c r="F11" s="76"/>
      <c r="G11" s="76"/>
      <c r="H11" s="80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C12" s="81"/>
      <c r="D12" s="81"/>
      <c r="E12" s="82" t="s">
        <v>288</v>
      </c>
      <c r="F12" s="76"/>
      <c r="G12" s="76"/>
      <c r="H12" s="80"/>
      <c r="Q12" s="68">
        <f>E8</f>
        <v>0</v>
      </c>
      <c r="R12" s="72" t="str">
        <f t="shared" si="0"/>
        <v>2</v>
      </c>
      <c r="S12" s="72" t="str">
        <f>E12</f>
        <v>Rusňáková Rebeka</v>
      </c>
    </row>
    <row r="13" spans="1:23" x14ac:dyDescent="0.3">
      <c r="C13" s="81"/>
      <c r="D13" s="81" t="s">
        <v>53</v>
      </c>
      <c r="E13" s="85" t="str">
        <f>IF(ISERROR(VLOOKUP(D12,'[3]ZAPISY DRUHY STUPEN A PROGRES'!$A$5:$AD$2403,30,0)),"",VLOOKUP(D12,'[3]ZAPISY DRUHY STUPEN A PROGRES'!$A$5:$AD$2403,30,0))</f>
        <v/>
      </c>
      <c r="F13" s="80"/>
      <c r="G13" s="76"/>
      <c r="H13" s="80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81" t="s">
        <v>62</v>
      </c>
      <c r="D14" s="82" t="s">
        <v>288</v>
      </c>
      <c r="E14" s="76"/>
      <c r="F14" s="80"/>
      <c r="G14" s="76"/>
      <c r="H14" s="80"/>
      <c r="Q14" s="68">
        <f>D12</f>
        <v>0</v>
      </c>
      <c r="R14" s="72" t="str">
        <f t="shared" si="0"/>
        <v>2</v>
      </c>
      <c r="S14" s="72" t="str">
        <f>D14</f>
        <v>Rusňáková Rebeka</v>
      </c>
    </row>
    <row r="15" spans="1:23" x14ac:dyDescent="0.3">
      <c r="C15" s="81"/>
      <c r="D15" s="80"/>
      <c r="E15" s="80"/>
      <c r="F15" s="80"/>
      <c r="G15" s="76" t="s">
        <v>51</v>
      </c>
      <c r="H15" s="80"/>
      <c r="R15" s="72">
        <f t="shared" si="0"/>
        <v>0</v>
      </c>
      <c r="S15" s="72"/>
    </row>
    <row r="16" spans="1:23" ht="16.2" thickBot="1" x14ac:dyDescent="0.35">
      <c r="A16" s="71">
        <v>9</v>
      </c>
      <c r="C16" s="81"/>
      <c r="D16" s="80"/>
      <c r="E16" s="80"/>
      <c r="F16" s="81" t="str">
        <f>CONCATENATE("P",A16+$Q$1)</f>
        <v>P17</v>
      </c>
      <c r="G16" s="83" t="s">
        <v>282</v>
      </c>
      <c r="H16" s="80" t="s">
        <v>42</v>
      </c>
      <c r="J16" s="67" t="str">
        <f>+G16</f>
        <v>Spišiaková Sabina</v>
      </c>
      <c r="R16" s="72">
        <f t="shared" si="0"/>
        <v>0</v>
      </c>
      <c r="S16" s="72"/>
    </row>
    <row r="17" spans="1:19" ht="16.2" thickBot="1" x14ac:dyDescent="0.35">
      <c r="C17" s="81"/>
      <c r="D17" s="80"/>
      <c r="E17" s="80"/>
      <c r="F17" s="80"/>
      <c r="G17" s="82" t="s">
        <v>288</v>
      </c>
      <c r="H17" s="80" t="s">
        <v>73</v>
      </c>
      <c r="J17" s="67" t="str">
        <f>+G17</f>
        <v>Rusňáková Rebeka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81" t="s">
        <v>61</v>
      </c>
      <c r="D18" s="80" t="s">
        <v>282</v>
      </c>
      <c r="E18" s="80"/>
      <c r="F18" s="80"/>
      <c r="G18" s="76"/>
      <c r="H18" s="80"/>
      <c r="Q18" s="68">
        <f>D20</f>
        <v>0</v>
      </c>
      <c r="R18" s="72" t="str">
        <f t="shared" si="0"/>
        <v>1</v>
      </c>
      <c r="S18" s="72" t="str">
        <f>D18</f>
        <v>Spišiaková Sabina</v>
      </c>
    </row>
    <row r="19" spans="1:19" x14ac:dyDescent="0.3">
      <c r="C19" s="81"/>
      <c r="D19" s="84"/>
      <c r="E19" s="76" t="s">
        <v>51</v>
      </c>
      <c r="F19" s="80"/>
      <c r="G19" s="76"/>
      <c r="H19" s="80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C20" s="81"/>
      <c r="D20" s="81"/>
      <c r="E20" s="83" t="s">
        <v>282</v>
      </c>
      <c r="F20" s="80"/>
      <c r="G20" s="76"/>
      <c r="H20" s="80"/>
      <c r="Q20" s="68">
        <f>E24</f>
        <v>0</v>
      </c>
      <c r="R20" s="72" t="str">
        <f t="shared" si="0"/>
        <v>1</v>
      </c>
      <c r="S20" s="72" t="str">
        <f>E20</f>
        <v>Spišiaková Sabina</v>
      </c>
    </row>
    <row r="21" spans="1:19" x14ac:dyDescent="0.3">
      <c r="C21" s="81"/>
      <c r="D21" s="81" t="s">
        <v>52</v>
      </c>
      <c r="E21" s="85"/>
      <c r="F21" s="76"/>
      <c r="G21" s="76"/>
      <c r="H21" s="80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81" t="s">
        <v>59</v>
      </c>
      <c r="D22" s="82" t="s">
        <v>285</v>
      </c>
      <c r="E22" s="76"/>
      <c r="F22" s="76"/>
      <c r="G22" s="76"/>
      <c r="H22" s="80"/>
      <c r="Q22" s="68">
        <f>D20</f>
        <v>0</v>
      </c>
      <c r="R22" s="72" t="str">
        <f t="shared" si="0"/>
        <v>2</v>
      </c>
      <c r="S22" s="72" t="str">
        <f>D22</f>
        <v>Šoltysová Liana</v>
      </c>
    </row>
    <row r="23" spans="1:19" x14ac:dyDescent="0.3">
      <c r="C23" s="81"/>
      <c r="D23" s="80"/>
      <c r="E23" s="80"/>
      <c r="F23" s="76" t="s">
        <v>48</v>
      </c>
      <c r="G23" s="76"/>
      <c r="H23" s="80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2P17</v>
      </c>
      <c r="C24" s="81"/>
      <c r="D24" s="80"/>
      <c r="E24" s="81"/>
      <c r="F24" s="83" t="s">
        <v>282</v>
      </c>
      <c r="G24" s="76"/>
      <c r="H24" s="80"/>
      <c r="Q24" s="68" t="str">
        <f>F16</f>
        <v>P17</v>
      </c>
      <c r="R24" s="72" t="str">
        <f t="shared" si="0"/>
        <v>2P17</v>
      </c>
      <c r="S24" s="72" t="str">
        <f>F24</f>
        <v>Spišiaková Sabina</v>
      </c>
    </row>
    <row r="25" spans="1:19" x14ac:dyDescent="0.3">
      <c r="C25" s="81"/>
      <c r="D25" s="80"/>
      <c r="E25" s="81" t="s">
        <v>55</v>
      </c>
      <c r="F25" s="85" t="str">
        <f>IF(ISERROR(VLOOKUP(E24,'[3]ZAPISY DRUHY STUPEN A PROGRES'!$A$5:$AD$2403,30,0)),"",VLOOKUP(E24,'[3]ZAPISY DRUHY STUPEN A PROGRES'!$A$5:$AD$2403,30,0))</f>
        <v/>
      </c>
      <c r="G25" s="80"/>
      <c r="H25" s="80"/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81" t="s">
        <v>58</v>
      </c>
      <c r="D26" s="80" t="s">
        <v>301</v>
      </c>
      <c r="E26" s="80"/>
      <c r="F26" s="76"/>
      <c r="G26" s="80"/>
      <c r="H26" s="80"/>
      <c r="Q26" s="68">
        <f>D28</f>
        <v>0</v>
      </c>
      <c r="R26" s="72" t="str">
        <f t="shared" si="0"/>
        <v>1</v>
      </c>
      <c r="S26" s="72" t="str">
        <f>D26</f>
        <v>Václavíková Zuzana</v>
      </c>
    </row>
    <row r="27" spans="1:19" x14ac:dyDescent="0.3">
      <c r="C27" s="81"/>
      <c r="D27" s="84"/>
      <c r="E27" s="76"/>
      <c r="F27" s="76"/>
      <c r="G27" s="80"/>
      <c r="H27" s="80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C28" s="81"/>
      <c r="D28" s="81"/>
      <c r="E28" s="82" t="s">
        <v>174</v>
      </c>
      <c r="F28" s="76"/>
      <c r="G28" s="80"/>
      <c r="H28" s="80"/>
      <c r="Q28" s="68">
        <f>E24</f>
        <v>0</v>
      </c>
      <c r="R28" s="72" t="str">
        <f t="shared" si="0"/>
        <v>2</v>
      </c>
      <c r="S28" s="72" t="str">
        <f>E28</f>
        <v>Záhradná Natália</v>
      </c>
    </row>
    <row r="29" spans="1:19" x14ac:dyDescent="0.3">
      <c r="C29" s="81"/>
      <c r="D29" s="81" t="s">
        <v>50</v>
      </c>
      <c r="E29" s="85"/>
      <c r="F29" s="80"/>
      <c r="G29" s="80"/>
      <c r="H29" s="80"/>
      <c r="R29" s="72">
        <f t="shared" si="0"/>
        <v>0</v>
      </c>
      <c r="S29" s="72"/>
    </row>
    <row r="30" spans="1:19" ht="16.2" thickBot="1" x14ac:dyDescent="0.35">
      <c r="B30" s="67" t="str">
        <f>CONCATENATE(2,D28)</f>
        <v>2</v>
      </c>
      <c r="C30" s="81" t="s">
        <v>57</v>
      </c>
      <c r="D30" s="82" t="s">
        <v>174</v>
      </c>
      <c r="E30" s="76"/>
      <c r="F30" s="80"/>
      <c r="G30" s="80"/>
      <c r="H30" s="80"/>
      <c r="Q30" s="68">
        <f>D28</f>
        <v>0</v>
      </c>
      <c r="R30" s="72" t="str">
        <f t="shared" si="0"/>
        <v>2</v>
      </c>
      <c r="S30" s="72" t="str">
        <f>D30</f>
        <v>Záhradná Natália</v>
      </c>
    </row>
    <row r="31" spans="1:19" ht="16.2" thickBot="1" x14ac:dyDescent="0.35">
      <c r="B31" s="67" t="str">
        <f>CONCATENATE(1,F33)</f>
        <v>1P18</v>
      </c>
      <c r="C31" s="81"/>
      <c r="D31" s="80"/>
      <c r="E31" s="81" t="s">
        <v>56</v>
      </c>
      <c r="F31" s="82" t="s">
        <v>166</v>
      </c>
      <c r="G31" s="80"/>
      <c r="H31" s="80"/>
      <c r="Q31" s="68" t="str">
        <f>F33</f>
        <v>P18</v>
      </c>
      <c r="R31" s="72" t="str">
        <f t="shared" si="0"/>
        <v>1P18</v>
      </c>
      <c r="S31" s="72" t="str">
        <f>F31</f>
        <v>Ševčíková Layla</v>
      </c>
    </row>
    <row r="32" spans="1:19" x14ac:dyDescent="0.3">
      <c r="C32" s="81"/>
      <c r="D32" s="80"/>
      <c r="E32" s="81"/>
      <c r="F32" s="84"/>
      <c r="G32" s="76" t="s">
        <v>279</v>
      </c>
      <c r="H32" s="80"/>
      <c r="R32" s="72">
        <f t="shared" si="0"/>
        <v>0</v>
      </c>
      <c r="S32" s="72"/>
    </row>
    <row r="33" spans="1:19" ht="16.2" thickBot="1" x14ac:dyDescent="0.35">
      <c r="A33" s="71">
        <v>10</v>
      </c>
      <c r="C33" s="81"/>
      <c r="D33" s="80"/>
      <c r="E33" s="81"/>
      <c r="F33" s="81" t="str">
        <f>CONCATENATE("P",A33+$Q$1)</f>
        <v>P18</v>
      </c>
      <c r="G33" s="82" t="s">
        <v>166</v>
      </c>
      <c r="H33" s="80" t="s">
        <v>72</v>
      </c>
      <c r="J33" s="67" t="str">
        <f>+G33</f>
        <v>Ševčíková Layla</v>
      </c>
      <c r="R33" s="72">
        <f t="shared" si="0"/>
        <v>0</v>
      </c>
      <c r="S33" s="72"/>
    </row>
    <row r="34" spans="1:19" ht="16.2" thickBot="1" x14ac:dyDescent="0.35">
      <c r="C34" s="81"/>
      <c r="D34" s="80"/>
      <c r="E34" s="81"/>
      <c r="F34" s="80"/>
      <c r="G34" s="82" t="s">
        <v>174</v>
      </c>
      <c r="H34" s="80" t="s">
        <v>71</v>
      </c>
      <c r="J34" s="67" t="str">
        <f>+G34</f>
        <v>Záhradná Natália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2P18</v>
      </c>
      <c r="C35" s="81"/>
      <c r="D35" s="80"/>
      <c r="E35" s="81" t="s">
        <v>55</v>
      </c>
      <c r="F35" s="82" t="s">
        <v>174</v>
      </c>
      <c r="G35" s="76"/>
      <c r="H35" s="80"/>
      <c r="Q35" s="68" t="str">
        <f>F33</f>
        <v>P18</v>
      </c>
      <c r="R35" s="72" t="str">
        <f t="shared" si="1"/>
        <v>2P18</v>
      </c>
      <c r="S35" s="72" t="str">
        <f>F35</f>
        <v>Záhradná Natália</v>
      </c>
    </row>
    <row r="36" spans="1:19" x14ac:dyDescent="0.3">
      <c r="C36" s="81"/>
      <c r="D36" s="80"/>
      <c r="E36" s="80"/>
      <c r="F36" s="80"/>
      <c r="G36" s="80"/>
      <c r="H36" s="80"/>
      <c r="R36" s="72">
        <f t="shared" si="1"/>
        <v>0</v>
      </c>
      <c r="S36" s="72"/>
    </row>
    <row r="37" spans="1:19" x14ac:dyDescent="0.3">
      <c r="C37" s="81"/>
      <c r="D37" s="80"/>
      <c r="E37" s="80"/>
      <c r="F37" s="80"/>
      <c r="G37" s="80"/>
      <c r="H37" s="80"/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C38" s="81"/>
      <c r="D38" s="81" t="s">
        <v>54</v>
      </c>
      <c r="E38" s="80" t="s">
        <v>172</v>
      </c>
      <c r="F38" s="80"/>
      <c r="G38" s="80"/>
      <c r="H38" s="80"/>
      <c r="Q38" s="68">
        <f>E40</f>
        <v>0</v>
      </c>
      <c r="R38" s="72" t="str">
        <f t="shared" si="1"/>
        <v>1</v>
      </c>
      <c r="S38" s="72" t="str">
        <f>E38</f>
        <v>Hrčková Karolína</v>
      </c>
    </row>
    <row r="39" spans="1:19" x14ac:dyDescent="0.3">
      <c r="C39" s="81"/>
      <c r="D39" s="81"/>
      <c r="E39" s="84"/>
      <c r="F39" s="76" t="s">
        <v>51</v>
      </c>
      <c r="G39" s="80"/>
      <c r="H39" s="80"/>
      <c r="R39" s="72">
        <f t="shared" si="1"/>
        <v>0</v>
      </c>
      <c r="S39" s="72"/>
    </row>
    <row r="40" spans="1:19" x14ac:dyDescent="0.3">
      <c r="A40" s="71">
        <v>7</v>
      </c>
      <c r="B40" s="67" t="str">
        <f>CONCATENATE(1,F43)</f>
        <v>1P19</v>
      </c>
      <c r="C40" s="81"/>
      <c r="D40" s="81"/>
      <c r="E40" s="81"/>
      <c r="F40" s="80" t="s">
        <v>172</v>
      </c>
      <c r="G40" s="80"/>
      <c r="H40" s="80"/>
      <c r="Q40" s="68" t="str">
        <f>F43</f>
        <v>P19</v>
      </c>
      <c r="R40" s="72" t="str">
        <f t="shared" si="1"/>
        <v>1P19</v>
      </c>
      <c r="S40" s="72" t="str">
        <f>F40</f>
        <v>Hrčková Karolína</v>
      </c>
    </row>
    <row r="41" spans="1:19" x14ac:dyDescent="0.3">
      <c r="C41" s="81"/>
      <c r="D41" s="81"/>
      <c r="E41" s="81" t="s">
        <v>49</v>
      </c>
      <c r="F41" s="85" t="str">
        <f>IF(ISERROR(VLOOKUP(E40,'[3]ZAPISY DRUHY STUPEN A PROGRES'!$A$5:$AD$2403,30,0)),"",VLOOKUP(E40,'[3]ZAPISY DRUHY STUPEN A PROGRES'!$A$5:$AD$2403,30,0))</f>
        <v/>
      </c>
      <c r="G41" s="76"/>
      <c r="H41" s="80"/>
      <c r="R41" s="72">
        <f t="shared" si="1"/>
        <v>0</v>
      </c>
      <c r="S41" s="72"/>
    </row>
    <row r="42" spans="1:19" x14ac:dyDescent="0.3">
      <c r="B42" s="67" t="str">
        <f>CONCATENATE(2,E40)</f>
        <v>2</v>
      </c>
      <c r="C42" s="81"/>
      <c r="D42" s="81" t="s">
        <v>53</v>
      </c>
      <c r="E42" s="80" t="s">
        <v>107</v>
      </c>
      <c r="F42" s="76"/>
      <c r="G42" s="76" t="s">
        <v>48</v>
      </c>
      <c r="H42" s="80"/>
      <c r="Q42" s="68">
        <f>E40</f>
        <v>0</v>
      </c>
      <c r="R42" s="72" t="str">
        <f t="shared" si="1"/>
        <v>2</v>
      </c>
      <c r="S42" s="72" t="str">
        <f>E42</f>
        <v>Magdolenová Zara</v>
      </c>
    </row>
    <row r="43" spans="1:19" x14ac:dyDescent="0.3">
      <c r="A43" s="71">
        <v>11</v>
      </c>
      <c r="C43" s="81"/>
      <c r="D43" s="81"/>
      <c r="E43" s="80"/>
      <c r="F43" s="81" t="str">
        <f>CONCATENATE("P",A43+$Q$1)</f>
        <v>P19</v>
      </c>
      <c r="G43" s="80" t="s">
        <v>172</v>
      </c>
      <c r="H43" s="80" t="s">
        <v>70</v>
      </c>
      <c r="J43" s="67" t="str">
        <f>+G43</f>
        <v>Hrčková Karolína</v>
      </c>
      <c r="R43" s="72">
        <f t="shared" si="1"/>
        <v>0</v>
      </c>
      <c r="S43" s="72"/>
    </row>
    <row r="44" spans="1:19" x14ac:dyDescent="0.3">
      <c r="C44" s="81"/>
      <c r="D44" s="81"/>
      <c r="E44" s="80"/>
      <c r="F44" s="80"/>
      <c r="G44" s="80" t="s">
        <v>301</v>
      </c>
      <c r="H44" s="80" t="s">
        <v>69</v>
      </c>
      <c r="J44" s="67" t="str">
        <f>+G44</f>
        <v>Václavíková Zuzana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C45" s="81"/>
      <c r="D45" s="81" t="s">
        <v>52</v>
      </c>
      <c r="E45" s="82" t="s">
        <v>285</v>
      </c>
      <c r="F45" s="80"/>
      <c r="G45" s="76"/>
      <c r="H45" s="80"/>
      <c r="Q45" s="68">
        <f>E47</f>
        <v>0</v>
      </c>
      <c r="R45" s="72" t="str">
        <f t="shared" si="1"/>
        <v>1</v>
      </c>
      <c r="S45" s="72" t="str">
        <f>E45</f>
        <v>Šoltysová Liana</v>
      </c>
    </row>
    <row r="46" spans="1:19" x14ac:dyDescent="0.3">
      <c r="C46" s="81"/>
      <c r="D46" s="81"/>
      <c r="E46" s="84"/>
      <c r="F46" s="76" t="s">
        <v>51</v>
      </c>
      <c r="G46" s="76"/>
      <c r="H46" s="80"/>
      <c r="R46" s="72">
        <f t="shared" si="1"/>
        <v>0</v>
      </c>
      <c r="S46" s="72"/>
    </row>
    <row r="47" spans="1:19" x14ac:dyDescent="0.3">
      <c r="A47" s="71">
        <v>8</v>
      </c>
      <c r="B47" s="67" t="str">
        <f>CONCATENATE(2,F43)</f>
        <v>2P19</v>
      </c>
      <c r="C47" s="81"/>
      <c r="D47" s="81"/>
      <c r="E47" s="81"/>
      <c r="F47" s="80" t="s">
        <v>301</v>
      </c>
      <c r="G47" s="76"/>
      <c r="H47" s="80"/>
      <c r="Q47" s="68" t="str">
        <f>F43</f>
        <v>P19</v>
      </c>
      <c r="R47" s="72" t="str">
        <f t="shared" si="1"/>
        <v>2P19</v>
      </c>
      <c r="S47" s="72" t="str">
        <f>F47</f>
        <v>Václavíková Zuzana</v>
      </c>
    </row>
    <row r="48" spans="1:19" x14ac:dyDescent="0.3">
      <c r="C48" s="81"/>
      <c r="D48" s="81"/>
      <c r="E48" s="81" t="s">
        <v>47</v>
      </c>
      <c r="F48" s="85" t="str">
        <f>IF(ISERROR(VLOOKUP(E47,'[3]ZAPISY DRUHY STUPEN A PROGRES'!$A$5:$AD$2403,30,0)),"",VLOOKUP(E47,'[3]ZAPISY DRUHY STUPEN A PROGRES'!$A$5:$AD$2403,30,0))</f>
        <v/>
      </c>
      <c r="G48" s="80"/>
      <c r="H48" s="80"/>
      <c r="R48" s="72">
        <f t="shared" si="1"/>
        <v>0</v>
      </c>
      <c r="S48" s="72"/>
    </row>
    <row r="49" spans="1:19" x14ac:dyDescent="0.3">
      <c r="B49" s="67" t="str">
        <f>CONCATENATE(2,E47)</f>
        <v>2</v>
      </c>
      <c r="C49" s="81"/>
      <c r="D49" s="81" t="s">
        <v>50</v>
      </c>
      <c r="E49" s="80" t="s">
        <v>301</v>
      </c>
      <c r="F49" s="76"/>
      <c r="G49" s="80"/>
      <c r="H49" s="80"/>
      <c r="Q49" s="68">
        <f>E47</f>
        <v>0</v>
      </c>
      <c r="R49" s="72" t="str">
        <f t="shared" si="1"/>
        <v>2</v>
      </c>
      <c r="S49" s="72" t="str">
        <f>E49</f>
        <v>Václavíková Zuzana</v>
      </c>
    </row>
    <row r="50" spans="1:19" x14ac:dyDescent="0.3">
      <c r="C50" s="81"/>
      <c r="D50" s="80"/>
      <c r="E50" s="80"/>
      <c r="F50" s="80"/>
      <c r="G50" s="80"/>
      <c r="H50" s="80"/>
      <c r="R50" s="72">
        <f t="shared" si="1"/>
        <v>0</v>
      </c>
      <c r="S50" s="72"/>
    </row>
    <row r="51" spans="1:19" x14ac:dyDescent="0.3">
      <c r="C51" s="81"/>
      <c r="D51" s="80"/>
      <c r="E51" s="80"/>
      <c r="F51" s="80"/>
      <c r="G51" s="80"/>
      <c r="H51" s="80"/>
      <c r="R51" s="72">
        <f t="shared" si="1"/>
        <v>0</v>
      </c>
      <c r="S51" s="72"/>
    </row>
    <row r="52" spans="1:19" ht="16.2" thickBot="1" x14ac:dyDescent="0.35">
      <c r="B52" s="67" t="str">
        <f>CONCATENATE(1,F54)</f>
        <v>1P20</v>
      </c>
      <c r="C52" s="81"/>
      <c r="D52" s="80"/>
      <c r="E52" s="81" t="s">
        <v>49</v>
      </c>
      <c r="F52" s="80" t="s">
        <v>107</v>
      </c>
      <c r="G52" s="80"/>
      <c r="H52" s="80"/>
      <c r="Q52" s="68" t="str">
        <f>F54</f>
        <v>P20</v>
      </c>
      <c r="R52" s="72" t="str">
        <f t="shared" si="1"/>
        <v>1P20</v>
      </c>
      <c r="S52" s="72" t="str">
        <f>F52</f>
        <v>Magdolenová Zara</v>
      </c>
    </row>
    <row r="53" spans="1:19" x14ac:dyDescent="0.3">
      <c r="C53" s="81"/>
      <c r="D53" s="80"/>
      <c r="E53" s="81"/>
      <c r="F53" s="84"/>
      <c r="G53" s="76" t="s">
        <v>48</v>
      </c>
      <c r="H53" s="80"/>
      <c r="R53" s="72">
        <f t="shared" si="1"/>
        <v>0</v>
      </c>
      <c r="S53" s="72"/>
    </row>
    <row r="54" spans="1:19" x14ac:dyDescent="0.3">
      <c r="A54" s="71">
        <v>12</v>
      </c>
      <c r="C54" s="81"/>
      <c r="D54" s="80"/>
      <c r="E54" s="81"/>
      <c r="F54" s="81" t="str">
        <f>CONCATENATE("P",A54+$Q$1)</f>
        <v>P20</v>
      </c>
      <c r="G54" s="80" t="s">
        <v>107</v>
      </c>
      <c r="H54" s="80" t="s">
        <v>68</v>
      </c>
      <c r="J54" s="67" t="str">
        <f>+G54</f>
        <v>Magdolenová Zara</v>
      </c>
      <c r="R54" s="72">
        <f t="shared" si="1"/>
        <v>0</v>
      </c>
      <c r="S54" s="72"/>
    </row>
    <row r="55" spans="1:19" ht="16.2" thickBot="1" x14ac:dyDescent="0.35">
      <c r="C55" s="81"/>
      <c r="D55" s="80"/>
      <c r="E55" s="81"/>
      <c r="F55" s="80"/>
      <c r="G55" s="82" t="s">
        <v>285</v>
      </c>
      <c r="H55" s="80" t="s">
        <v>67</v>
      </c>
      <c r="J55" s="67" t="str">
        <f>+G55</f>
        <v>Šoltysová Liana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2P20</v>
      </c>
      <c r="C56" s="81"/>
      <c r="D56" s="80"/>
      <c r="E56" s="81" t="s">
        <v>47</v>
      </c>
      <c r="F56" s="82" t="s">
        <v>285</v>
      </c>
      <c r="G56" s="76"/>
      <c r="H56" s="80"/>
      <c r="Q56" s="68" t="str">
        <f>F54</f>
        <v>P20</v>
      </c>
      <c r="R56" s="72" t="str">
        <f t="shared" si="1"/>
        <v>2P20</v>
      </c>
      <c r="S56" s="72" t="str">
        <f>F56</f>
        <v>Šoltysová Liana</v>
      </c>
    </row>
    <row r="57" spans="1:19" x14ac:dyDescent="0.3">
      <c r="C57" s="81"/>
      <c r="D57" s="80"/>
      <c r="E57" s="80"/>
      <c r="F57" s="80"/>
      <c r="G57" s="80"/>
      <c r="H57" s="80"/>
    </row>
  </sheetData>
  <pageMargins left="0.7" right="0.7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98145-7D28-41D7-8BD7-5B71B690EDB2}">
  <dimension ref="B1:N139"/>
  <sheetViews>
    <sheetView view="pageBreakPreview" topLeftCell="A110" zoomScale="110" zoomScaleNormal="100" zoomScaleSheetLayoutView="110" workbookViewId="0">
      <selection activeCell="G133" sqref="G133"/>
    </sheetView>
  </sheetViews>
  <sheetFormatPr defaultColWidth="8.33203125" defaultRowHeight="14.1" customHeight="1" x14ac:dyDescent="0.25"/>
  <cols>
    <col min="1" max="1" width="4" style="138" customWidth="1"/>
    <col min="2" max="2" width="4.33203125" style="142" customWidth="1"/>
    <col min="3" max="3" width="8.6640625" style="138" customWidth="1"/>
    <col min="4" max="4" width="8.6640625" style="142" customWidth="1"/>
    <col min="5" max="5" width="8.6640625" style="138" customWidth="1"/>
    <col min="6" max="6" width="8.6640625" style="142" customWidth="1"/>
    <col min="7" max="7" width="8.6640625" style="138" customWidth="1"/>
    <col min="8" max="8" width="8.6640625" style="142" customWidth="1"/>
    <col min="9" max="12" width="8.6640625" style="138" customWidth="1"/>
    <col min="13" max="13" width="4.6640625" style="138" customWidth="1"/>
    <col min="14" max="14" width="4.109375" style="138" customWidth="1"/>
    <col min="15" max="256" width="8.33203125" style="138"/>
    <col min="257" max="257" width="4" style="138" customWidth="1"/>
    <col min="258" max="258" width="4.33203125" style="138" customWidth="1"/>
    <col min="259" max="268" width="8.6640625" style="138" customWidth="1"/>
    <col min="269" max="269" width="4.6640625" style="138" customWidth="1"/>
    <col min="270" max="270" width="4.109375" style="138" customWidth="1"/>
    <col min="271" max="512" width="8.33203125" style="138"/>
    <col min="513" max="513" width="4" style="138" customWidth="1"/>
    <col min="514" max="514" width="4.33203125" style="138" customWidth="1"/>
    <col min="515" max="524" width="8.6640625" style="138" customWidth="1"/>
    <col min="525" max="525" width="4.6640625" style="138" customWidth="1"/>
    <col min="526" max="526" width="4.109375" style="138" customWidth="1"/>
    <col min="527" max="768" width="8.33203125" style="138"/>
    <col min="769" max="769" width="4" style="138" customWidth="1"/>
    <col min="770" max="770" width="4.33203125" style="138" customWidth="1"/>
    <col min="771" max="780" width="8.6640625" style="138" customWidth="1"/>
    <col min="781" max="781" width="4.6640625" style="138" customWidth="1"/>
    <col min="782" max="782" width="4.109375" style="138" customWidth="1"/>
    <col min="783" max="1024" width="8.33203125" style="138"/>
    <col min="1025" max="1025" width="4" style="138" customWidth="1"/>
    <col min="1026" max="1026" width="4.33203125" style="138" customWidth="1"/>
    <col min="1027" max="1036" width="8.6640625" style="138" customWidth="1"/>
    <col min="1037" max="1037" width="4.6640625" style="138" customWidth="1"/>
    <col min="1038" max="1038" width="4.109375" style="138" customWidth="1"/>
    <col min="1039" max="1280" width="8.33203125" style="138"/>
    <col min="1281" max="1281" width="4" style="138" customWidth="1"/>
    <col min="1282" max="1282" width="4.33203125" style="138" customWidth="1"/>
    <col min="1283" max="1292" width="8.6640625" style="138" customWidth="1"/>
    <col min="1293" max="1293" width="4.6640625" style="138" customWidth="1"/>
    <col min="1294" max="1294" width="4.109375" style="138" customWidth="1"/>
    <col min="1295" max="1536" width="8.33203125" style="138"/>
    <col min="1537" max="1537" width="4" style="138" customWidth="1"/>
    <col min="1538" max="1538" width="4.33203125" style="138" customWidth="1"/>
    <col min="1539" max="1548" width="8.6640625" style="138" customWidth="1"/>
    <col min="1549" max="1549" width="4.6640625" style="138" customWidth="1"/>
    <col min="1550" max="1550" width="4.109375" style="138" customWidth="1"/>
    <col min="1551" max="1792" width="8.33203125" style="138"/>
    <col min="1793" max="1793" width="4" style="138" customWidth="1"/>
    <col min="1794" max="1794" width="4.33203125" style="138" customWidth="1"/>
    <col min="1795" max="1804" width="8.6640625" style="138" customWidth="1"/>
    <col min="1805" max="1805" width="4.6640625" style="138" customWidth="1"/>
    <col min="1806" max="1806" width="4.109375" style="138" customWidth="1"/>
    <col min="1807" max="2048" width="8.33203125" style="138"/>
    <col min="2049" max="2049" width="4" style="138" customWidth="1"/>
    <col min="2050" max="2050" width="4.33203125" style="138" customWidth="1"/>
    <col min="2051" max="2060" width="8.6640625" style="138" customWidth="1"/>
    <col min="2061" max="2061" width="4.6640625" style="138" customWidth="1"/>
    <col min="2062" max="2062" width="4.109375" style="138" customWidth="1"/>
    <col min="2063" max="2304" width="8.33203125" style="138"/>
    <col min="2305" max="2305" width="4" style="138" customWidth="1"/>
    <col min="2306" max="2306" width="4.33203125" style="138" customWidth="1"/>
    <col min="2307" max="2316" width="8.6640625" style="138" customWidth="1"/>
    <col min="2317" max="2317" width="4.6640625" style="138" customWidth="1"/>
    <col min="2318" max="2318" width="4.109375" style="138" customWidth="1"/>
    <col min="2319" max="2560" width="8.33203125" style="138"/>
    <col min="2561" max="2561" width="4" style="138" customWidth="1"/>
    <col min="2562" max="2562" width="4.33203125" style="138" customWidth="1"/>
    <col min="2563" max="2572" width="8.6640625" style="138" customWidth="1"/>
    <col min="2573" max="2573" width="4.6640625" style="138" customWidth="1"/>
    <col min="2574" max="2574" width="4.109375" style="138" customWidth="1"/>
    <col min="2575" max="2816" width="8.33203125" style="138"/>
    <col min="2817" max="2817" width="4" style="138" customWidth="1"/>
    <col min="2818" max="2818" width="4.33203125" style="138" customWidth="1"/>
    <col min="2819" max="2828" width="8.6640625" style="138" customWidth="1"/>
    <col min="2829" max="2829" width="4.6640625" style="138" customWidth="1"/>
    <col min="2830" max="2830" width="4.109375" style="138" customWidth="1"/>
    <col min="2831" max="3072" width="8.33203125" style="138"/>
    <col min="3073" max="3073" width="4" style="138" customWidth="1"/>
    <col min="3074" max="3074" width="4.33203125" style="138" customWidth="1"/>
    <col min="3075" max="3084" width="8.6640625" style="138" customWidth="1"/>
    <col min="3085" max="3085" width="4.6640625" style="138" customWidth="1"/>
    <col min="3086" max="3086" width="4.109375" style="138" customWidth="1"/>
    <col min="3087" max="3328" width="8.33203125" style="138"/>
    <col min="3329" max="3329" width="4" style="138" customWidth="1"/>
    <col min="3330" max="3330" width="4.33203125" style="138" customWidth="1"/>
    <col min="3331" max="3340" width="8.6640625" style="138" customWidth="1"/>
    <col min="3341" max="3341" width="4.6640625" style="138" customWidth="1"/>
    <col min="3342" max="3342" width="4.109375" style="138" customWidth="1"/>
    <col min="3343" max="3584" width="8.33203125" style="138"/>
    <col min="3585" max="3585" width="4" style="138" customWidth="1"/>
    <col min="3586" max="3586" width="4.33203125" style="138" customWidth="1"/>
    <col min="3587" max="3596" width="8.6640625" style="138" customWidth="1"/>
    <col min="3597" max="3597" width="4.6640625" style="138" customWidth="1"/>
    <col min="3598" max="3598" width="4.109375" style="138" customWidth="1"/>
    <col min="3599" max="3840" width="8.33203125" style="138"/>
    <col min="3841" max="3841" width="4" style="138" customWidth="1"/>
    <col min="3842" max="3842" width="4.33203125" style="138" customWidth="1"/>
    <col min="3843" max="3852" width="8.6640625" style="138" customWidth="1"/>
    <col min="3853" max="3853" width="4.6640625" style="138" customWidth="1"/>
    <col min="3854" max="3854" width="4.109375" style="138" customWidth="1"/>
    <col min="3855" max="4096" width="8.33203125" style="138"/>
    <col min="4097" max="4097" width="4" style="138" customWidth="1"/>
    <col min="4098" max="4098" width="4.33203125" style="138" customWidth="1"/>
    <col min="4099" max="4108" width="8.6640625" style="138" customWidth="1"/>
    <col min="4109" max="4109" width="4.6640625" style="138" customWidth="1"/>
    <col min="4110" max="4110" width="4.109375" style="138" customWidth="1"/>
    <col min="4111" max="4352" width="8.33203125" style="138"/>
    <col min="4353" max="4353" width="4" style="138" customWidth="1"/>
    <col min="4354" max="4354" width="4.33203125" style="138" customWidth="1"/>
    <col min="4355" max="4364" width="8.6640625" style="138" customWidth="1"/>
    <col min="4365" max="4365" width="4.6640625" style="138" customWidth="1"/>
    <col min="4366" max="4366" width="4.109375" style="138" customWidth="1"/>
    <col min="4367" max="4608" width="8.33203125" style="138"/>
    <col min="4609" max="4609" width="4" style="138" customWidth="1"/>
    <col min="4610" max="4610" width="4.33203125" style="138" customWidth="1"/>
    <col min="4611" max="4620" width="8.6640625" style="138" customWidth="1"/>
    <col min="4621" max="4621" width="4.6640625" style="138" customWidth="1"/>
    <col min="4622" max="4622" width="4.109375" style="138" customWidth="1"/>
    <col min="4623" max="4864" width="8.33203125" style="138"/>
    <col min="4865" max="4865" width="4" style="138" customWidth="1"/>
    <col min="4866" max="4866" width="4.33203125" style="138" customWidth="1"/>
    <col min="4867" max="4876" width="8.6640625" style="138" customWidth="1"/>
    <col min="4877" max="4877" width="4.6640625" style="138" customWidth="1"/>
    <col min="4878" max="4878" width="4.109375" style="138" customWidth="1"/>
    <col min="4879" max="5120" width="8.33203125" style="138"/>
    <col min="5121" max="5121" width="4" style="138" customWidth="1"/>
    <col min="5122" max="5122" width="4.33203125" style="138" customWidth="1"/>
    <col min="5123" max="5132" width="8.6640625" style="138" customWidth="1"/>
    <col min="5133" max="5133" width="4.6640625" style="138" customWidth="1"/>
    <col min="5134" max="5134" width="4.109375" style="138" customWidth="1"/>
    <col min="5135" max="5376" width="8.33203125" style="138"/>
    <col min="5377" max="5377" width="4" style="138" customWidth="1"/>
    <col min="5378" max="5378" width="4.33203125" style="138" customWidth="1"/>
    <col min="5379" max="5388" width="8.6640625" style="138" customWidth="1"/>
    <col min="5389" max="5389" width="4.6640625" style="138" customWidth="1"/>
    <col min="5390" max="5390" width="4.109375" style="138" customWidth="1"/>
    <col min="5391" max="5632" width="8.33203125" style="138"/>
    <col min="5633" max="5633" width="4" style="138" customWidth="1"/>
    <col min="5634" max="5634" width="4.33203125" style="138" customWidth="1"/>
    <col min="5635" max="5644" width="8.6640625" style="138" customWidth="1"/>
    <col min="5645" max="5645" width="4.6640625" style="138" customWidth="1"/>
    <col min="5646" max="5646" width="4.109375" style="138" customWidth="1"/>
    <col min="5647" max="5888" width="8.33203125" style="138"/>
    <col min="5889" max="5889" width="4" style="138" customWidth="1"/>
    <col min="5890" max="5890" width="4.33203125" style="138" customWidth="1"/>
    <col min="5891" max="5900" width="8.6640625" style="138" customWidth="1"/>
    <col min="5901" max="5901" width="4.6640625" style="138" customWidth="1"/>
    <col min="5902" max="5902" width="4.109375" style="138" customWidth="1"/>
    <col min="5903" max="6144" width="8.33203125" style="138"/>
    <col min="6145" max="6145" width="4" style="138" customWidth="1"/>
    <col min="6146" max="6146" width="4.33203125" style="138" customWidth="1"/>
    <col min="6147" max="6156" width="8.6640625" style="138" customWidth="1"/>
    <col min="6157" max="6157" width="4.6640625" style="138" customWidth="1"/>
    <col min="6158" max="6158" width="4.109375" style="138" customWidth="1"/>
    <col min="6159" max="6400" width="8.33203125" style="138"/>
    <col min="6401" max="6401" width="4" style="138" customWidth="1"/>
    <col min="6402" max="6402" width="4.33203125" style="138" customWidth="1"/>
    <col min="6403" max="6412" width="8.6640625" style="138" customWidth="1"/>
    <col min="6413" max="6413" width="4.6640625" style="138" customWidth="1"/>
    <col min="6414" max="6414" width="4.109375" style="138" customWidth="1"/>
    <col min="6415" max="6656" width="8.33203125" style="138"/>
    <col min="6657" max="6657" width="4" style="138" customWidth="1"/>
    <col min="6658" max="6658" width="4.33203125" style="138" customWidth="1"/>
    <col min="6659" max="6668" width="8.6640625" style="138" customWidth="1"/>
    <col min="6669" max="6669" width="4.6640625" style="138" customWidth="1"/>
    <col min="6670" max="6670" width="4.109375" style="138" customWidth="1"/>
    <col min="6671" max="6912" width="8.33203125" style="138"/>
    <col min="6913" max="6913" width="4" style="138" customWidth="1"/>
    <col min="6914" max="6914" width="4.33203125" style="138" customWidth="1"/>
    <col min="6915" max="6924" width="8.6640625" style="138" customWidth="1"/>
    <col min="6925" max="6925" width="4.6640625" style="138" customWidth="1"/>
    <col min="6926" max="6926" width="4.109375" style="138" customWidth="1"/>
    <col min="6927" max="7168" width="8.33203125" style="138"/>
    <col min="7169" max="7169" width="4" style="138" customWidth="1"/>
    <col min="7170" max="7170" width="4.33203125" style="138" customWidth="1"/>
    <col min="7171" max="7180" width="8.6640625" style="138" customWidth="1"/>
    <col min="7181" max="7181" width="4.6640625" style="138" customWidth="1"/>
    <col min="7182" max="7182" width="4.109375" style="138" customWidth="1"/>
    <col min="7183" max="7424" width="8.33203125" style="138"/>
    <col min="7425" max="7425" width="4" style="138" customWidth="1"/>
    <col min="7426" max="7426" width="4.33203125" style="138" customWidth="1"/>
    <col min="7427" max="7436" width="8.6640625" style="138" customWidth="1"/>
    <col min="7437" max="7437" width="4.6640625" style="138" customWidth="1"/>
    <col min="7438" max="7438" width="4.109375" style="138" customWidth="1"/>
    <col min="7439" max="7680" width="8.33203125" style="138"/>
    <col min="7681" max="7681" width="4" style="138" customWidth="1"/>
    <col min="7682" max="7682" width="4.33203125" style="138" customWidth="1"/>
    <col min="7683" max="7692" width="8.6640625" style="138" customWidth="1"/>
    <col min="7693" max="7693" width="4.6640625" style="138" customWidth="1"/>
    <col min="7694" max="7694" width="4.109375" style="138" customWidth="1"/>
    <col min="7695" max="7936" width="8.33203125" style="138"/>
    <col min="7937" max="7937" width="4" style="138" customWidth="1"/>
    <col min="7938" max="7938" width="4.33203125" style="138" customWidth="1"/>
    <col min="7939" max="7948" width="8.6640625" style="138" customWidth="1"/>
    <col min="7949" max="7949" width="4.6640625" style="138" customWidth="1"/>
    <col min="7950" max="7950" width="4.109375" style="138" customWidth="1"/>
    <col min="7951" max="8192" width="8.33203125" style="138"/>
    <col min="8193" max="8193" width="4" style="138" customWidth="1"/>
    <col min="8194" max="8194" width="4.33203125" style="138" customWidth="1"/>
    <col min="8195" max="8204" width="8.6640625" style="138" customWidth="1"/>
    <col min="8205" max="8205" width="4.6640625" style="138" customWidth="1"/>
    <col min="8206" max="8206" width="4.109375" style="138" customWidth="1"/>
    <col min="8207" max="8448" width="8.33203125" style="138"/>
    <col min="8449" max="8449" width="4" style="138" customWidth="1"/>
    <col min="8450" max="8450" width="4.33203125" style="138" customWidth="1"/>
    <col min="8451" max="8460" width="8.6640625" style="138" customWidth="1"/>
    <col min="8461" max="8461" width="4.6640625" style="138" customWidth="1"/>
    <col min="8462" max="8462" width="4.109375" style="138" customWidth="1"/>
    <col min="8463" max="8704" width="8.33203125" style="138"/>
    <col min="8705" max="8705" width="4" style="138" customWidth="1"/>
    <col min="8706" max="8706" width="4.33203125" style="138" customWidth="1"/>
    <col min="8707" max="8716" width="8.6640625" style="138" customWidth="1"/>
    <col min="8717" max="8717" width="4.6640625" style="138" customWidth="1"/>
    <col min="8718" max="8718" width="4.109375" style="138" customWidth="1"/>
    <col min="8719" max="8960" width="8.33203125" style="138"/>
    <col min="8961" max="8961" width="4" style="138" customWidth="1"/>
    <col min="8962" max="8962" width="4.33203125" style="138" customWidth="1"/>
    <col min="8963" max="8972" width="8.6640625" style="138" customWidth="1"/>
    <col min="8973" max="8973" width="4.6640625" style="138" customWidth="1"/>
    <col min="8974" max="8974" width="4.109375" style="138" customWidth="1"/>
    <col min="8975" max="9216" width="8.33203125" style="138"/>
    <col min="9217" max="9217" width="4" style="138" customWidth="1"/>
    <col min="9218" max="9218" width="4.33203125" style="138" customWidth="1"/>
    <col min="9219" max="9228" width="8.6640625" style="138" customWidth="1"/>
    <col min="9229" max="9229" width="4.6640625" style="138" customWidth="1"/>
    <col min="9230" max="9230" width="4.109375" style="138" customWidth="1"/>
    <col min="9231" max="9472" width="8.33203125" style="138"/>
    <col min="9473" max="9473" width="4" style="138" customWidth="1"/>
    <col min="9474" max="9474" width="4.33203125" style="138" customWidth="1"/>
    <col min="9475" max="9484" width="8.6640625" style="138" customWidth="1"/>
    <col min="9485" max="9485" width="4.6640625" style="138" customWidth="1"/>
    <col min="9486" max="9486" width="4.109375" style="138" customWidth="1"/>
    <col min="9487" max="9728" width="8.33203125" style="138"/>
    <col min="9729" max="9729" width="4" style="138" customWidth="1"/>
    <col min="9730" max="9730" width="4.33203125" style="138" customWidth="1"/>
    <col min="9731" max="9740" width="8.6640625" style="138" customWidth="1"/>
    <col min="9741" max="9741" width="4.6640625" style="138" customWidth="1"/>
    <col min="9742" max="9742" width="4.109375" style="138" customWidth="1"/>
    <col min="9743" max="9984" width="8.33203125" style="138"/>
    <col min="9985" max="9985" width="4" style="138" customWidth="1"/>
    <col min="9986" max="9986" width="4.33203125" style="138" customWidth="1"/>
    <col min="9987" max="9996" width="8.6640625" style="138" customWidth="1"/>
    <col min="9997" max="9997" width="4.6640625" style="138" customWidth="1"/>
    <col min="9998" max="9998" width="4.109375" style="138" customWidth="1"/>
    <col min="9999" max="10240" width="8.33203125" style="138"/>
    <col min="10241" max="10241" width="4" style="138" customWidth="1"/>
    <col min="10242" max="10242" width="4.33203125" style="138" customWidth="1"/>
    <col min="10243" max="10252" width="8.6640625" style="138" customWidth="1"/>
    <col min="10253" max="10253" width="4.6640625" style="138" customWidth="1"/>
    <col min="10254" max="10254" width="4.109375" style="138" customWidth="1"/>
    <col min="10255" max="10496" width="8.33203125" style="138"/>
    <col min="10497" max="10497" width="4" style="138" customWidth="1"/>
    <col min="10498" max="10498" width="4.33203125" style="138" customWidth="1"/>
    <col min="10499" max="10508" width="8.6640625" style="138" customWidth="1"/>
    <col min="10509" max="10509" width="4.6640625" style="138" customWidth="1"/>
    <col min="10510" max="10510" width="4.109375" style="138" customWidth="1"/>
    <col min="10511" max="10752" width="8.33203125" style="138"/>
    <col min="10753" max="10753" width="4" style="138" customWidth="1"/>
    <col min="10754" max="10754" width="4.33203125" style="138" customWidth="1"/>
    <col min="10755" max="10764" width="8.6640625" style="138" customWidth="1"/>
    <col min="10765" max="10765" width="4.6640625" style="138" customWidth="1"/>
    <col min="10766" max="10766" width="4.109375" style="138" customWidth="1"/>
    <col min="10767" max="11008" width="8.33203125" style="138"/>
    <col min="11009" max="11009" width="4" style="138" customWidth="1"/>
    <col min="11010" max="11010" width="4.33203125" style="138" customWidth="1"/>
    <col min="11011" max="11020" width="8.6640625" style="138" customWidth="1"/>
    <col min="11021" max="11021" width="4.6640625" style="138" customWidth="1"/>
    <col min="11022" max="11022" width="4.109375" style="138" customWidth="1"/>
    <col min="11023" max="11264" width="8.33203125" style="138"/>
    <col min="11265" max="11265" width="4" style="138" customWidth="1"/>
    <col min="11266" max="11266" width="4.33203125" style="138" customWidth="1"/>
    <col min="11267" max="11276" width="8.6640625" style="138" customWidth="1"/>
    <col min="11277" max="11277" width="4.6640625" style="138" customWidth="1"/>
    <col min="11278" max="11278" width="4.109375" style="138" customWidth="1"/>
    <col min="11279" max="11520" width="8.33203125" style="138"/>
    <col min="11521" max="11521" width="4" style="138" customWidth="1"/>
    <col min="11522" max="11522" width="4.33203125" style="138" customWidth="1"/>
    <col min="11523" max="11532" width="8.6640625" style="138" customWidth="1"/>
    <col min="11533" max="11533" width="4.6640625" style="138" customWidth="1"/>
    <col min="11534" max="11534" width="4.109375" style="138" customWidth="1"/>
    <col min="11535" max="11776" width="8.33203125" style="138"/>
    <col min="11777" max="11777" width="4" style="138" customWidth="1"/>
    <col min="11778" max="11778" width="4.33203125" style="138" customWidth="1"/>
    <col min="11779" max="11788" width="8.6640625" style="138" customWidth="1"/>
    <col min="11789" max="11789" width="4.6640625" style="138" customWidth="1"/>
    <col min="11790" max="11790" width="4.109375" style="138" customWidth="1"/>
    <col min="11791" max="12032" width="8.33203125" style="138"/>
    <col min="12033" max="12033" width="4" style="138" customWidth="1"/>
    <col min="12034" max="12034" width="4.33203125" style="138" customWidth="1"/>
    <col min="12035" max="12044" width="8.6640625" style="138" customWidth="1"/>
    <col min="12045" max="12045" width="4.6640625" style="138" customWidth="1"/>
    <col min="12046" max="12046" width="4.109375" style="138" customWidth="1"/>
    <col min="12047" max="12288" width="8.33203125" style="138"/>
    <col min="12289" max="12289" width="4" style="138" customWidth="1"/>
    <col min="12290" max="12290" width="4.33203125" style="138" customWidth="1"/>
    <col min="12291" max="12300" width="8.6640625" style="138" customWidth="1"/>
    <col min="12301" max="12301" width="4.6640625" style="138" customWidth="1"/>
    <col min="12302" max="12302" width="4.109375" style="138" customWidth="1"/>
    <col min="12303" max="12544" width="8.33203125" style="138"/>
    <col min="12545" max="12545" width="4" style="138" customWidth="1"/>
    <col min="12546" max="12546" width="4.33203125" style="138" customWidth="1"/>
    <col min="12547" max="12556" width="8.6640625" style="138" customWidth="1"/>
    <col min="12557" max="12557" width="4.6640625" style="138" customWidth="1"/>
    <col min="12558" max="12558" width="4.109375" style="138" customWidth="1"/>
    <col min="12559" max="12800" width="8.33203125" style="138"/>
    <col min="12801" max="12801" width="4" style="138" customWidth="1"/>
    <col min="12802" max="12802" width="4.33203125" style="138" customWidth="1"/>
    <col min="12803" max="12812" width="8.6640625" style="138" customWidth="1"/>
    <col min="12813" max="12813" width="4.6640625" style="138" customWidth="1"/>
    <col min="12814" max="12814" width="4.109375" style="138" customWidth="1"/>
    <col min="12815" max="13056" width="8.33203125" style="138"/>
    <col min="13057" max="13057" width="4" style="138" customWidth="1"/>
    <col min="13058" max="13058" width="4.33203125" style="138" customWidth="1"/>
    <col min="13059" max="13068" width="8.6640625" style="138" customWidth="1"/>
    <col min="13069" max="13069" width="4.6640625" style="138" customWidth="1"/>
    <col min="13070" max="13070" width="4.109375" style="138" customWidth="1"/>
    <col min="13071" max="13312" width="8.33203125" style="138"/>
    <col min="13313" max="13313" width="4" style="138" customWidth="1"/>
    <col min="13314" max="13314" width="4.33203125" style="138" customWidth="1"/>
    <col min="13315" max="13324" width="8.6640625" style="138" customWidth="1"/>
    <col min="13325" max="13325" width="4.6640625" style="138" customWidth="1"/>
    <col min="13326" max="13326" width="4.109375" style="138" customWidth="1"/>
    <col min="13327" max="13568" width="8.33203125" style="138"/>
    <col min="13569" max="13569" width="4" style="138" customWidth="1"/>
    <col min="13570" max="13570" width="4.33203125" style="138" customWidth="1"/>
    <col min="13571" max="13580" width="8.6640625" style="138" customWidth="1"/>
    <col min="13581" max="13581" width="4.6640625" style="138" customWidth="1"/>
    <col min="13582" max="13582" width="4.109375" style="138" customWidth="1"/>
    <col min="13583" max="13824" width="8.33203125" style="138"/>
    <col min="13825" max="13825" width="4" style="138" customWidth="1"/>
    <col min="13826" max="13826" width="4.33203125" style="138" customWidth="1"/>
    <col min="13827" max="13836" width="8.6640625" style="138" customWidth="1"/>
    <col min="13837" max="13837" width="4.6640625" style="138" customWidth="1"/>
    <col min="13838" max="13838" width="4.109375" style="138" customWidth="1"/>
    <col min="13839" max="14080" width="8.33203125" style="138"/>
    <col min="14081" max="14081" width="4" style="138" customWidth="1"/>
    <col min="14082" max="14082" width="4.33203125" style="138" customWidth="1"/>
    <col min="14083" max="14092" width="8.6640625" style="138" customWidth="1"/>
    <col min="14093" max="14093" width="4.6640625" style="138" customWidth="1"/>
    <col min="14094" max="14094" width="4.109375" style="138" customWidth="1"/>
    <col min="14095" max="14336" width="8.33203125" style="138"/>
    <col min="14337" max="14337" width="4" style="138" customWidth="1"/>
    <col min="14338" max="14338" width="4.33203125" style="138" customWidth="1"/>
    <col min="14339" max="14348" width="8.6640625" style="138" customWidth="1"/>
    <col min="14349" max="14349" width="4.6640625" style="138" customWidth="1"/>
    <col min="14350" max="14350" width="4.109375" style="138" customWidth="1"/>
    <col min="14351" max="14592" width="8.33203125" style="138"/>
    <col min="14593" max="14593" width="4" style="138" customWidth="1"/>
    <col min="14594" max="14594" width="4.33203125" style="138" customWidth="1"/>
    <col min="14595" max="14604" width="8.6640625" style="138" customWidth="1"/>
    <col min="14605" max="14605" width="4.6640625" style="138" customWidth="1"/>
    <col min="14606" max="14606" width="4.109375" style="138" customWidth="1"/>
    <col min="14607" max="14848" width="8.33203125" style="138"/>
    <col min="14849" max="14849" width="4" style="138" customWidth="1"/>
    <col min="14850" max="14850" width="4.33203125" style="138" customWidth="1"/>
    <col min="14851" max="14860" width="8.6640625" style="138" customWidth="1"/>
    <col min="14861" max="14861" width="4.6640625" style="138" customWidth="1"/>
    <col min="14862" max="14862" width="4.109375" style="138" customWidth="1"/>
    <col min="14863" max="15104" width="8.33203125" style="138"/>
    <col min="15105" max="15105" width="4" style="138" customWidth="1"/>
    <col min="15106" max="15106" width="4.33203125" style="138" customWidth="1"/>
    <col min="15107" max="15116" width="8.6640625" style="138" customWidth="1"/>
    <col min="15117" max="15117" width="4.6640625" style="138" customWidth="1"/>
    <col min="15118" max="15118" width="4.109375" style="138" customWidth="1"/>
    <col min="15119" max="15360" width="8.33203125" style="138"/>
    <col min="15361" max="15361" width="4" style="138" customWidth="1"/>
    <col min="15362" max="15362" width="4.33203125" style="138" customWidth="1"/>
    <col min="15363" max="15372" width="8.6640625" style="138" customWidth="1"/>
    <col min="15373" max="15373" width="4.6640625" style="138" customWidth="1"/>
    <col min="15374" max="15374" width="4.109375" style="138" customWidth="1"/>
    <col min="15375" max="15616" width="8.33203125" style="138"/>
    <col min="15617" max="15617" width="4" style="138" customWidth="1"/>
    <col min="15618" max="15618" width="4.33203125" style="138" customWidth="1"/>
    <col min="15619" max="15628" width="8.6640625" style="138" customWidth="1"/>
    <col min="15629" max="15629" width="4.6640625" style="138" customWidth="1"/>
    <col min="15630" max="15630" width="4.109375" style="138" customWidth="1"/>
    <col min="15631" max="15872" width="8.33203125" style="138"/>
    <col min="15873" max="15873" width="4" style="138" customWidth="1"/>
    <col min="15874" max="15874" width="4.33203125" style="138" customWidth="1"/>
    <col min="15875" max="15884" width="8.6640625" style="138" customWidth="1"/>
    <col min="15885" max="15885" width="4.6640625" style="138" customWidth="1"/>
    <col min="15886" max="15886" width="4.109375" style="138" customWidth="1"/>
    <col min="15887" max="16128" width="8.33203125" style="138"/>
    <col min="16129" max="16129" width="4" style="138" customWidth="1"/>
    <col min="16130" max="16130" width="4.33203125" style="138" customWidth="1"/>
    <col min="16131" max="16140" width="8.6640625" style="138" customWidth="1"/>
    <col min="16141" max="16141" width="4.6640625" style="138" customWidth="1"/>
    <col min="16142" max="16142" width="4.109375" style="138" customWidth="1"/>
    <col min="16143" max="16384" width="8.33203125" style="138"/>
  </cols>
  <sheetData>
    <row r="1" spans="2:14" ht="15.6" x14ac:dyDescent="0.3">
      <c r="B1" s="139"/>
      <c r="C1" s="140" t="s">
        <v>109</v>
      </c>
      <c r="D1" s="140"/>
      <c r="E1" s="140"/>
      <c r="F1" s="141" t="s">
        <v>94</v>
      </c>
      <c r="G1" s="140"/>
      <c r="H1" s="139"/>
      <c r="I1" s="140"/>
      <c r="J1" s="140"/>
      <c r="K1" s="140"/>
      <c r="L1" s="140"/>
      <c r="M1" s="141"/>
      <c r="N1" s="141"/>
    </row>
    <row r="2" spans="2:14" ht="15" x14ac:dyDescent="0.25">
      <c r="C2" s="143"/>
      <c r="D2" s="144"/>
      <c r="E2" s="143"/>
      <c r="F2" s="144"/>
      <c r="G2" s="143"/>
      <c r="H2" s="144"/>
      <c r="I2" s="143"/>
      <c r="J2" s="143"/>
      <c r="K2" s="143"/>
      <c r="L2" s="143"/>
      <c r="M2" s="145"/>
      <c r="N2" s="145"/>
    </row>
    <row r="3" spans="2:14" ht="15" x14ac:dyDescent="0.25">
      <c r="C3" s="143"/>
      <c r="D3" s="144"/>
      <c r="E3" s="143"/>
      <c r="F3" s="144"/>
      <c r="G3" s="143"/>
      <c r="H3" s="144"/>
      <c r="I3" s="143"/>
      <c r="J3" s="143"/>
      <c r="K3" s="143"/>
      <c r="L3" s="143"/>
      <c r="M3" s="145"/>
      <c r="N3" s="145"/>
    </row>
    <row r="4" spans="2:14" s="146" customFormat="1" ht="12" customHeight="1" x14ac:dyDescent="0.2">
      <c r="B4" s="142" t="s">
        <v>110</v>
      </c>
      <c r="C4" s="147" t="s">
        <v>98</v>
      </c>
      <c r="D4" s="148"/>
      <c r="E4" s="149" t="s">
        <v>98</v>
      </c>
      <c r="F4" s="150"/>
      <c r="H4" s="142"/>
    </row>
    <row r="5" spans="2:14" s="146" customFormat="1" ht="12" customHeight="1" x14ac:dyDescent="0.2">
      <c r="B5" s="142"/>
      <c r="D5" s="142"/>
      <c r="F5" s="151"/>
      <c r="G5" s="146" t="s">
        <v>63</v>
      </c>
      <c r="H5" s="142"/>
    </row>
    <row r="6" spans="2:14" s="146" customFormat="1" ht="12" customHeight="1" x14ac:dyDescent="0.2">
      <c r="B6" s="142" t="s">
        <v>111</v>
      </c>
      <c r="C6" s="149" t="s">
        <v>295</v>
      </c>
      <c r="D6" s="150"/>
      <c r="E6" s="146" t="s">
        <v>63</v>
      </c>
      <c r="F6" s="151" t="s">
        <v>88</v>
      </c>
      <c r="G6" s="146" t="s">
        <v>104</v>
      </c>
      <c r="H6" s="142"/>
    </row>
    <row r="7" spans="2:14" s="146" customFormat="1" ht="12" customHeight="1" x14ac:dyDescent="0.2">
      <c r="B7" s="142"/>
      <c r="D7" s="151" t="s">
        <v>82</v>
      </c>
      <c r="E7" s="149" t="s">
        <v>104</v>
      </c>
      <c r="F7" s="152"/>
      <c r="G7" s="153"/>
      <c r="H7" s="154"/>
      <c r="I7" s="155"/>
    </row>
    <row r="8" spans="2:14" s="146" customFormat="1" ht="12" customHeight="1" x14ac:dyDescent="0.2">
      <c r="B8" s="142" t="s">
        <v>112</v>
      </c>
      <c r="C8" s="149" t="s">
        <v>291</v>
      </c>
      <c r="D8" s="152"/>
      <c r="F8" s="142"/>
      <c r="H8" s="142"/>
      <c r="I8" s="155" t="s">
        <v>63</v>
      </c>
    </row>
    <row r="9" spans="2:14" s="146" customFormat="1" ht="12" customHeight="1" x14ac:dyDescent="0.2">
      <c r="B9" s="142"/>
      <c r="D9" s="142"/>
      <c r="F9" s="142"/>
      <c r="H9" s="142" t="s">
        <v>91</v>
      </c>
      <c r="I9" s="155" t="s">
        <v>289</v>
      </c>
    </row>
    <row r="10" spans="2:14" s="146" customFormat="1" ht="12" customHeight="1" x14ac:dyDescent="0.2">
      <c r="B10" s="142" t="s">
        <v>113</v>
      </c>
      <c r="C10" s="149" t="s">
        <v>292</v>
      </c>
      <c r="D10" s="150"/>
      <c r="E10" s="146" t="s">
        <v>63</v>
      </c>
      <c r="F10" s="142"/>
      <c r="H10" s="142"/>
      <c r="I10" s="156"/>
      <c r="J10" s="157"/>
    </row>
    <row r="11" spans="2:14" s="146" customFormat="1" ht="12" customHeight="1" x14ac:dyDescent="0.2">
      <c r="B11" s="142" t="s">
        <v>78</v>
      </c>
      <c r="D11" s="142" t="s">
        <v>81</v>
      </c>
      <c r="E11" s="158" t="s">
        <v>292</v>
      </c>
      <c r="F11" s="150"/>
      <c r="H11" s="142"/>
      <c r="I11" s="155"/>
      <c r="J11" s="159"/>
    </row>
    <row r="12" spans="2:14" s="146" customFormat="1" ht="12" customHeight="1" x14ac:dyDescent="0.2">
      <c r="B12" s="142" t="s">
        <v>114</v>
      </c>
      <c r="C12" s="149" t="s">
        <v>284</v>
      </c>
      <c r="D12" s="150"/>
      <c r="E12" s="155"/>
      <c r="F12" s="142"/>
      <c r="G12" s="155" t="s">
        <v>51</v>
      </c>
      <c r="H12" s="142"/>
      <c r="I12" s="155"/>
      <c r="J12" s="159"/>
    </row>
    <row r="13" spans="2:14" s="146" customFormat="1" ht="12" customHeight="1" x14ac:dyDescent="0.2">
      <c r="B13" s="142"/>
      <c r="D13" s="142"/>
      <c r="F13" s="142" t="s">
        <v>87</v>
      </c>
      <c r="G13" s="158" t="s">
        <v>289</v>
      </c>
      <c r="H13" s="150"/>
      <c r="I13" s="155"/>
      <c r="J13" s="159"/>
    </row>
    <row r="14" spans="2:14" s="146" customFormat="1" ht="12" customHeight="1" x14ac:dyDescent="0.2">
      <c r="B14" s="142" t="s">
        <v>115</v>
      </c>
      <c r="C14" s="149" t="s">
        <v>294</v>
      </c>
      <c r="D14" s="150"/>
      <c r="E14" s="146" t="s">
        <v>63</v>
      </c>
      <c r="F14" s="142"/>
      <c r="G14" s="155"/>
      <c r="H14" s="142"/>
      <c r="J14" s="159"/>
    </row>
    <row r="15" spans="2:14" s="146" customFormat="1" ht="12" customHeight="1" x14ac:dyDescent="0.2">
      <c r="B15" s="142"/>
      <c r="D15" s="142" t="s">
        <v>79</v>
      </c>
      <c r="E15" s="158" t="s">
        <v>289</v>
      </c>
      <c r="F15" s="150"/>
      <c r="G15" s="155"/>
      <c r="H15" s="142"/>
      <c r="J15" s="159"/>
    </row>
    <row r="16" spans="2:14" s="146" customFormat="1" ht="12" customHeight="1" x14ac:dyDescent="0.2">
      <c r="B16" s="142" t="s">
        <v>116</v>
      </c>
      <c r="C16" s="149" t="s">
        <v>289</v>
      </c>
      <c r="D16" s="150"/>
      <c r="E16" s="155"/>
      <c r="F16" s="142"/>
      <c r="H16" s="142"/>
      <c r="J16" s="159"/>
      <c r="K16" s="146" t="s">
        <v>51</v>
      </c>
    </row>
    <row r="17" spans="2:12" s="146" customFormat="1" ht="12" customHeight="1" x14ac:dyDescent="0.2">
      <c r="B17" s="142"/>
      <c r="D17" s="142"/>
      <c r="F17" s="142"/>
      <c r="H17" s="142"/>
      <c r="K17" s="158" t="s">
        <v>289</v>
      </c>
      <c r="L17" s="149">
        <v>1.2</v>
      </c>
    </row>
    <row r="18" spans="2:12" s="146" customFormat="1" ht="12" customHeight="1" x14ac:dyDescent="0.2">
      <c r="B18" s="142" t="s">
        <v>117</v>
      </c>
      <c r="C18" s="149" t="s">
        <v>99</v>
      </c>
      <c r="D18" s="150"/>
      <c r="E18" s="146" t="s">
        <v>63</v>
      </c>
      <c r="F18" s="142"/>
      <c r="H18" s="142"/>
      <c r="J18" s="159"/>
    </row>
    <row r="19" spans="2:12" s="146" customFormat="1" ht="12" customHeight="1" x14ac:dyDescent="0.2">
      <c r="B19" s="142"/>
      <c r="D19" s="142" t="s">
        <v>77</v>
      </c>
      <c r="E19" s="158" t="s">
        <v>99</v>
      </c>
      <c r="F19" s="150"/>
      <c r="H19" s="142"/>
      <c r="J19" s="159"/>
    </row>
    <row r="20" spans="2:12" s="146" customFormat="1" ht="12" customHeight="1" x14ac:dyDescent="0.2">
      <c r="B20" s="142" t="s">
        <v>118</v>
      </c>
      <c r="C20" s="149" t="s">
        <v>169</v>
      </c>
      <c r="D20" s="150"/>
      <c r="E20" s="155"/>
      <c r="F20" s="142"/>
      <c r="G20" s="155" t="s">
        <v>48</v>
      </c>
      <c r="H20" s="142"/>
      <c r="J20" s="159"/>
    </row>
    <row r="21" spans="2:12" s="146" customFormat="1" ht="12" customHeight="1" x14ac:dyDescent="0.2">
      <c r="B21" s="142"/>
      <c r="D21" s="142"/>
      <c r="F21" s="142" t="s">
        <v>85</v>
      </c>
      <c r="G21" s="155" t="s">
        <v>99</v>
      </c>
      <c r="H21" s="142"/>
      <c r="J21" s="159"/>
    </row>
    <row r="22" spans="2:12" s="146" customFormat="1" ht="12" customHeight="1" x14ac:dyDescent="0.2">
      <c r="B22" s="142" t="s">
        <v>119</v>
      </c>
      <c r="C22" s="149" t="s">
        <v>283</v>
      </c>
      <c r="D22" s="150"/>
      <c r="E22" s="146" t="s">
        <v>63</v>
      </c>
      <c r="F22" s="142"/>
      <c r="G22" s="156"/>
      <c r="H22" s="154"/>
      <c r="I22" s="155"/>
      <c r="J22" s="159"/>
    </row>
    <row r="23" spans="2:12" s="146" customFormat="1" ht="12" customHeight="1" x14ac:dyDescent="0.2">
      <c r="B23" s="142"/>
      <c r="D23" s="142" t="s">
        <v>80</v>
      </c>
      <c r="E23" s="158" t="s">
        <v>280</v>
      </c>
      <c r="F23" s="150"/>
      <c r="G23" s="155"/>
      <c r="H23" s="142"/>
      <c r="I23" s="155"/>
      <c r="J23" s="159"/>
    </row>
    <row r="24" spans="2:12" s="146" customFormat="1" ht="12" customHeight="1" x14ac:dyDescent="0.2">
      <c r="B24" s="142" t="s">
        <v>120</v>
      </c>
      <c r="C24" s="149" t="s">
        <v>280</v>
      </c>
      <c r="D24" s="150"/>
      <c r="E24" s="155"/>
      <c r="F24" s="142"/>
      <c r="H24" s="142"/>
      <c r="I24" s="155" t="s">
        <v>63</v>
      </c>
      <c r="J24" s="159"/>
    </row>
    <row r="25" spans="2:12" s="146" customFormat="1" ht="12" customHeight="1" x14ac:dyDescent="0.2">
      <c r="B25" s="142"/>
      <c r="D25" s="142"/>
      <c r="F25" s="142"/>
      <c r="H25" s="142" t="s">
        <v>89</v>
      </c>
      <c r="I25" s="158" t="s">
        <v>99</v>
      </c>
      <c r="J25" s="160"/>
    </row>
    <row r="26" spans="2:12" s="146" customFormat="1" ht="12" customHeight="1" x14ac:dyDescent="0.2">
      <c r="B26" s="142" t="s">
        <v>121</v>
      </c>
      <c r="C26" s="146" t="s">
        <v>300</v>
      </c>
      <c r="D26" s="142"/>
      <c r="E26" s="146" t="s">
        <v>51</v>
      </c>
      <c r="F26" s="142"/>
      <c r="H26" s="142"/>
      <c r="I26" s="155"/>
    </row>
    <row r="27" spans="2:12" s="146" customFormat="1" ht="12" customHeight="1" x14ac:dyDescent="0.2">
      <c r="B27" s="142"/>
      <c r="C27" s="153"/>
      <c r="D27" s="154" t="s">
        <v>76</v>
      </c>
      <c r="E27" s="158" t="s">
        <v>296</v>
      </c>
      <c r="F27" s="150"/>
      <c r="H27" s="142"/>
      <c r="I27" s="155"/>
    </row>
    <row r="28" spans="2:12" s="146" customFormat="1" ht="12" customHeight="1" x14ac:dyDescent="0.2">
      <c r="B28" s="142" t="s">
        <v>122</v>
      </c>
      <c r="C28" s="149" t="s">
        <v>296</v>
      </c>
      <c r="D28" s="150"/>
      <c r="E28" s="155"/>
      <c r="F28" s="142"/>
      <c r="G28" s="155" t="s">
        <v>63</v>
      </c>
      <c r="H28" s="142"/>
      <c r="I28" s="155"/>
    </row>
    <row r="29" spans="2:12" s="146" customFormat="1" ht="12" customHeight="1" x14ac:dyDescent="0.2">
      <c r="B29" s="142"/>
      <c r="D29" s="142"/>
      <c r="F29" s="142" t="s">
        <v>84</v>
      </c>
      <c r="G29" s="158" t="s">
        <v>196</v>
      </c>
      <c r="H29" s="150"/>
      <c r="I29" s="155"/>
    </row>
    <row r="30" spans="2:12" s="146" customFormat="1" ht="12" customHeight="1" x14ac:dyDescent="0.2">
      <c r="B30" s="142" t="s">
        <v>123</v>
      </c>
      <c r="C30" s="147" t="s">
        <v>196</v>
      </c>
      <c r="D30" s="148"/>
      <c r="E30" s="149" t="s">
        <v>196</v>
      </c>
      <c r="F30" s="150"/>
      <c r="G30" s="155"/>
      <c r="H30" s="142"/>
    </row>
    <row r="31" spans="2:12" s="146" customFormat="1" ht="12" customHeight="1" x14ac:dyDescent="0.2">
      <c r="B31" s="142"/>
      <c r="D31" s="142"/>
      <c r="F31" s="142"/>
      <c r="H31" s="142"/>
    </row>
    <row r="32" spans="2:12" s="146" customFormat="1" ht="12" customHeight="1" x14ac:dyDescent="0.2">
      <c r="B32" s="142" t="s">
        <v>91</v>
      </c>
      <c r="C32" s="146" t="s">
        <v>104</v>
      </c>
      <c r="D32" s="142"/>
      <c r="E32" s="146" t="s">
        <v>48</v>
      </c>
      <c r="F32" s="142"/>
      <c r="H32" s="142"/>
    </row>
    <row r="33" spans="2:8" s="146" customFormat="1" ht="12" customHeight="1" x14ac:dyDescent="0.2">
      <c r="B33" s="142"/>
      <c r="C33" s="153"/>
      <c r="D33" s="161"/>
      <c r="E33" s="149" t="s">
        <v>104</v>
      </c>
      <c r="F33" s="150">
        <v>3.4</v>
      </c>
      <c r="H33" s="142"/>
    </row>
    <row r="34" spans="2:8" s="146" customFormat="1" ht="12" customHeight="1" x14ac:dyDescent="0.2">
      <c r="B34" s="142" t="s">
        <v>89</v>
      </c>
      <c r="C34" s="149" t="s">
        <v>196</v>
      </c>
      <c r="D34" s="152"/>
      <c r="F34" s="142"/>
      <c r="H34" s="142"/>
    </row>
    <row r="35" spans="2:8" s="146" customFormat="1" ht="12" customHeight="1" x14ac:dyDescent="0.2">
      <c r="B35" s="142"/>
      <c r="D35" s="142"/>
      <c r="F35" s="142"/>
      <c r="H35" s="142"/>
    </row>
    <row r="36" spans="2:8" s="146" customFormat="1" ht="12" customHeight="1" x14ac:dyDescent="0.2">
      <c r="B36" s="142" t="s">
        <v>88</v>
      </c>
      <c r="C36" s="146" t="s">
        <v>98</v>
      </c>
      <c r="D36" s="142"/>
      <c r="E36" s="146" t="s">
        <v>63</v>
      </c>
      <c r="F36" s="142"/>
      <c r="H36" s="142"/>
    </row>
    <row r="37" spans="2:8" s="146" customFormat="1" ht="12" customHeight="1" x14ac:dyDescent="0.2">
      <c r="B37" s="142"/>
      <c r="C37" s="153"/>
      <c r="D37" s="154" t="s">
        <v>124</v>
      </c>
      <c r="E37" s="158" t="s">
        <v>98</v>
      </c>
      <c r="F37" s="150"/>
      <c r="H37" s="142"/>
    </row>
    <row r="38" spans="2:8" s="146" customFormat="1" ht="12" customHeight="1" x14ac:dyDescent="0.2">
      <c r="B38" s="142" t="s">
        <v>87</v>
      </c>
      <c r="C38" s="149" t="s">
        <v>292</v>
      </c>
      <c r="D38" s="150"/>
      <c r="E38" s="155"/>
      <c r="F38" s="142"/>
      <c r="G38" s="155" t="s">
        <v>63</v>
      </c>
      <c r="H38" s="142"/>
    </row>
    <row r="39" spans="2:8" s="146" customFormat="1" ht="12" customHeight="1" x14ac:dyDescent="0.2">
      <c r="B39" s="142"/>
      <c r="D39" s="142"/>
      <c r="F39" s="142"/>
      <c r="G39" s="158" t="s">
        <v>98</v>
      </c>
      <c r="H39" s="150">
        <v>5.6</v>
      </c>
    </row>
    <row r="40" spans="2:8" s="146" customFormat="1" ht="12" customHeight="1" x14ac:dyDescent="0.2">
      <c r="B40" s="142" t="s">
        <v>85</v>
      </c>
      <c r="C40" s="146" t="s">
        <v>280</v>
      </c>
      <c r="D40" s="142"/>
      <c r="E40" s="146" t="s">
        <v>51</v>
      </c>
      <c r="F40" s="142"/>
      <c r="G40" s="155"/>
      <c r="H40" s="142"/>
    </row>
    <row r="41" spans="2:8" s="146" customFormat="1" ht="12" customHeight="1" x14ac:dyDescent="0.2">
      <c r="B41" s="142"/>
      <c r="C41" s="153"/>
      <c r="D41" s="154" t="s">
        <v>125</v>
      </c>
      <c r="E41" s="158" t="s">
        <v>280</v>
      </c>
      <c r="F41" s="150"/>
      <c r="G41" s="155"/>
      <c r="H41" s="142"/>
    </row>
    <row r="42" spans="2:8" s="146" customFormat="1" ht="12" customHeight="1" x14ac:dyDescent="0.2">
      <c r="B42" s="142" t="s">
        <v>84</v>
      </c>
      <c r="C42" s="149" t="s">
        <v>297</v>
      </c>
      <c r="D42" s="150"/>
      <c r="E42" s="155"/>
      <c r="F42" s="142"/>
      <c r="H42" s="142"/>
    </row>
    <row r="43" spans="2:8" s="146" customFormat="1" ht="12" customHeight="1" x14ac:dyDescent="0.2">
      <c r="B43" s="142"/>
      <c r="D43" s="142"/>
      <c r="F43" s="142"/>
      <c r="H43" s="142"/>
    </row>
    <row r="44" spans="2:8" s="146" customFormat="1" ht="12" customHeight="1" x14ac:dyDescent="0.2">
      <c r="B44" s="142" t="s">
        <v>124</v>
      </c>
      <c r="C44" s="146" t="s">
        <v>292</v>
      </c>
      <c r="D44" s="142"/>
      <c r="E44" s="146" t="s">
        <v>63</v>
      </c>
      <c r="F44" s="142"/>
      <c r="H44" s="142"/>
    </row>
    <row r="45" spans="2:8" s="146" customFormat="1" ht="12" customHeight="1" x14ac:dyDescent="0.2">
      <c r="B45" s="142"/>
      <c r="C45" s="153"/>
      <c r="D45" s="154"/>
      <c r="E45" s="158" t="s">
        <v>292</v>
      </c>
      <c r="F45" s="150">
        <v>7.8</v>
      </c>
      <c r="H45" s="142"/>
    </row>
    <row r="46" spans="2:8" s="146" customFormat="1" ht="12" customHeight="1" x14ac:dyDescent="0.2">
      <c r="B46" s="142" t="s">
        <v>125</v>
      </c>
      <c r="C46" s="149" t="s">
        <v>287</v>
      </c>
      <c r="D46" s="150"/>
      <c r="E46" s="155"/>
      <c r="F46" s="142"/>
      <c r="H46" s="142"/>
    </row>
    <row r="47" spans="2:8" s="146" customFormat="1" ht="12" customHeight="1" x14ac:dyDescent="0.2">
      <c r="B47" s="142"/>
      <c r="D47" s="142"/>
      <c r="F47" s="142"/>
      <c r="H47" s="142"/>
    </row>
    <row r="48" spans="2:8" s="163" customFormat="1" ht="12" customHeight="1" x14ac:dyDescent="0.2">
      <c r="B48" s="142" t="s">
        <v>82</v>
      </c>
      <c r="C48" s="147" t="s">
        <v>291</v>
      </c>
      <c r="D48" s="148"/>
      <c r="E48" s="162" t="s">
        <v>298</v>
      </c>
      <c r="F48" s="150"/>
      <c r="G48" s="163" t="s">
        <v>63</v>
      </c>
      <c r="H48" s="142"/>
    </row>
    <row r="49" spans="2:10" s="163" customFormat="1" ht="12" customHeight="1" x14ac:dyDescent="0.2">
      <c r="B49" s="142"/>
      <c r="D49" s="142"/>
      <c r="F49" s="142" t="s">
        <v>126</v>
      </c>
      <c r="G49" s="164" t="s">
        <v>291</v>
      </c>
      <c r="H49" s="142"/>
    </row>
    <row r="50" spans="2:10" s="163" customFormat="1" ht="12" customHeight="1" x14ac:dyDescent="0.2">
      <c r="B50" s="142" t="s">
        <v>81</v>
      </c>
      <c r="C50" s="163" t="s">
        <v>284</v>
      </c>
      <c r="D50" s="142"/>
      <c r="E50" s="163" t="s">
        <v>51</v>
      </c>
      <c r="F50" s="142"/>
      <c r="G50" s="165"/>
      <c r="H50" s="161"/>
    </row>
    <row r="51" spans="2:10" s="163" customFormat="1" ht="12" customHeight="1" x14ac:dyDescent="0.2">
      <c r="B51" s="142"/>
      <c r="C51" s="166"/>
      <c r="D51" s="161" t="s">
        <v>127</v>
      </c>
      <c r="E51" s="162" t="s">
        <v>284</v>
      </c>
      <c r="F51" s="150"/>
      <c r="G51" s="164"/>
      <c r="H51" s="151"/>
    </row>
    <row r="52" spans="2:10" s="163" customFormat="1" ht="12" customHeight="1" x14ac:dyDescent="0.2">
      <c r="B52" s="142" t="s">
        <v>79</v>
      </c>
      <c r="C52" s="162" t="s">
        <v>194</v>
      </c>
      <c r="D52" s="152"/>
      <c r="F52" s="142"/>
      <c r="H52" s="151"/>
      <c r="I52" s="163" t="s">
        <v>48</v>
      </c>
    </row>
    <row r="53" spans="2:10" ht="12" customHeight="1" x14ac:dyDescent="0.25">
      <c r="H53" s="151"/>
      <c r="I53" s="162" t="s">
        <v>299</v>
      </c>
      <c r="J53" s="167" t="s">
        <v>128</v>
      </c>
    </row>
    <row r="54" spans="2:10" ht="12" customHeight="1" x14ac:dyDescent="0.25">
      <c r="B54" s="142" t="s">
        <v>77</v>
      </c>
      <c r="C54" s="163" t="s">
        <v>169</v>
      </c>
      <c r="E54" s="163" t="s">
        <v>51</v>
      </c>
      <c r="H54" s="151"/>
    </row>
    <row r="55" spans="2:10" ht="12" customHeight="1" x14ac:dyDescent="0.25">
      <c r="C55" s="166"/>
      <c r="D55" s="161" t="s">
        <v>129</v>
      </c>
      <c r="E55" s="162" t="s">
        <v>299</v>
      </c>
      <c r="F55" s="150"/>
      <c r="H55" s="151"/>
    </row>
    <row r="56" spans="2:10" ht="12" customHeight="1" x14ac:dyDescent="0.25">
      <c r="B56" s="142" t="s">
        <v>80</v>
      </c>
      <c r="C56" s="162" t="s">
        <v>283</v>
      </c>
      <c r="D56" s="152"/>
      <c r="E56" s="163"/>
      <c r="G56" s="164" t="s">
        <v>51</v>
      </c>
      <c r="H56" s="151"/>
    </row>
    <row r="57" spans="2:10" ht="12" customHeight="1" x14ac:dyDescent="0.25">
      <c r="F57" s="142" t="s">
        <v>130</v>
      </c>
      <c r="G57" s="171" t="s">
        <v>299</v>
      </c>
      <c r="H57" s="152"/>
    </row>
    <row r="58" spans="2:10" ht="12" customHeight="1" x14ac:dyDescent="0.25">
      <c r="B58" s="142" t="s">
        <v>76</v>
      </c>
      <c r="C58" s="170" t="s">
        <v>300</v>
      </c>
      <c r="D58" s="148"/>
      <c r="E58" s="162" t="s">
        <v>300</v>
      </c>
      <c r="F58" s="150"/>
      <c r="G58" s="168"/>
    </row>
    <row r="59" spans="2:10" ht="12" customHeight="1" x14ac:dyDescent="0.25"/>
    <row r="60" spans="2:10" ht="12" customHeight="1" x14ac:dyDescent="0.25">
      <c r="B60" s="142" t="s">
        <v>126</v>
      </c>
      <c r="C60" s="163" t="s">
        <v>284</v>
      </c>
      <c r="D60" s="172"/>
      <c r="E60" s="163" t="s">
        <v>63</v>
      </c>
    </row>
    <row r="61" spans="2:10" ht="12" customHeight="1" x14ac:dyDescent="0.25">
      <c r="C61" s="166"/>
      <c r="D61" s="173"/>
      <c r="E61" s="162" t="s">
        <v>284</v>
      </c>
      <c r="F61" s="150">
        <v>11.12</v>
      </c>
    </row>
    <row r="62" spans="2:10" ht="12" customHeight="1" x14ac:dyDescent="0.25">
      <c r="B62" s="142" t="s">
        <v>130</v>
      </c>
      <c r="C62" s="162" t="s">
        <v>300</v>
      </c>
      <c r="D62" s="174"/>
    </row>
    <row r="63" spans="2:10" ht="12" customHeight="1" x14ac:dyDescent="0.25"/>
    <row r="64" spans="2:10" ht="12" customHeight="1" x14ac:dyDescent="0.25"/>
    <row r="65" spans="2:14" ht="12" customHeight="1" x14ac:dyDescent="0.25">
      <c r="B65" s="142" t="s">
        <v>127</v>
      </c>
      <c r="C65" s="163" t="s">
        <v>294</v>
      </c>
      <c r="D65" s="172"/>
      <c r="E65" s="163" t="s">
        <v>63</v>
      </c>
    </row>
    <row r="66" spans="2:14" ht="12" customHeight="1" x14ac:dyDescent="0.25">
      <c r="C66" s="166"/>
      <c r="D66" s="173"/>
      <c r="E66" s="162" t="s">
        <v>169</v>
      </c>
      <c r="F66" s="150">
        <v>13.14</v>
      </c>
    </row>
    <row r="67" spans="2:14" ht="12" customHeight="1" x14ac:dyDescent="0.25">
      <c r="B67" s="142" t="s">
        <v>129</v>
      </c>
      <c r="C67" s="162" t="s">
        <v>169</v>
      </c>
      <c r="D67" s="174"/>
      <c r="E67" s="163"/>
    </row>
    <row r="68" spans="2:14" ht="12" customHeight="1" x14ac:dyDescent="0.25"/>
    <row r="69" spans="2:14" ht="12" customHeight="1" x14ac:dyDescent="0.25"/>
    <row r="70" spans="2:14" ht="12" customHeight="1" x14ac:dyDescent="0.25"/>
    <row r="71" spans="2:14" ht="15.6" x14ac:dyDescent="0.3">
      <c r="B71" s="139"/>
      <c r="C71" s="140" t="s">
        <v>131</v>
      </c>
      <c r="D71" s="140"/>
      <c r="E71" s="140"/>
      <c r="F71" s="141" t="s">
        <v>92</v>
      </c>
      <c r="G71" s="140"/>
      <c r="H71" s="139"/>
      <c r="I71" s="140"/>
      <c r="J71" s="140"/>
      <c r="K71" s="140"/>
      <c r="L71" s="140"/>
      <c r="M71" s="141"/>
      <c r="N71" s="141"/>
    </row>
    <row r="72" spans="2:14" ht="12" customHeight="1" x14ac:dyDescent="0.25">
      <c r="M72" s="145"/>
      <c r="N72" s="145"/>
    </row>
    <row r="73" spans="2:14" ht="12" customHeight="1" x14ac:dyDescent="0.25">
      <c r="B73" s="142" t="s">
        <v>132</v>
      </c>
      <c r="C73" s="147" t="s">
        <v>236</v>
      </c>
      <c r="D73" s="148"/>
      <c r="E73" s="149" t="s">
        <v>236</v>
      </c>
      <c r="F73" s="150"/>
      <c r="G73" s="146"/>
      <c r="I73" s="146"/>
      <c r="J73" s="146"/>
      <c r="K73" s="146"/>
      <c r="L73" s="146"/>
      <c r="M73" s="146"/>
      <c r="N73" s="146"/>
    </row>
    <row r="74" spans="2:14" ht="12" customHeight="1" x14ac:dyDescent="0.25">
      <c r="C74" s="146"/>
      <c r="E74" s="146"/>
      <c r="F74" s="151"/>
      <c r="G74" s="146" t="s">
        <v>51</v>
      </c>
      <c r="I74" s="146"/>
      <c r="J74" s="146"/>
      <c r="K74" s="146"/>
      <c r="L74" s="146"/>
      <c r="M74" s="146"/>
      <c r="N74" s="146"/>
    </row>
    <row r="75" spans="2:14" ht="12" customHeight="1" x14ac:dyDescent="0.25">
      <c r="B75" s="142" t="s">
        <v>133</v>
      </c>
      <c r="C75" s="149" t="s">
        <v>166</v>
      </c>
      <c r="D75" s="150"/>
      <c r="E75" s="146" t="s">
        <v>63</v>
      </c>
      <c r="F75" s="151" t="s">
        <v>134</v>
      </c>
      <c r="G75" s="146" t="s">
        <v>201</v>
      </c>
      <c r="I75" s="146"/>
      <c r="J75" s="146"/>
      <c r="K75" s="146"/>
      <c r="L75" s="146"/>
      <c r="M75" s="146"/>
      <c r="N75" s="146"/>
    </row>
    <row r="76" spans="2:14" ht="12" customHeight="1" x14ac:dyDescent="0.25">
      <c r="C76" s="146"/>
      <c r="D76" s="151" t="s">
        <v>135</v>
      </c>
      <c r="E76" s="149" t="s">
        <v>201</v>
      </c>
      <c r="F76" s="152"/>
      <c r="G76" s="153"/>
      <c r="H76" s="154"/>
      <c r="I76" s="155"/>
      <c r="J76" s="146"/>
      <c r="K76" s="146"/>
      <c r="L76" s="146"/>
      <c r="M76" s="146"/>
      <c r="N76" s="146"/>
    </row>
    <row r="77" spans="2:14" ht="12" customHeight="1" x14ac:dyDescent="0.25">
      <c r="B77" s="142" t="s">
        <v>136</v>
      </c>
      <c r="C77" s="149" t="s">
        <v>201</v>
      </c>
      <c r="D77" s="152"/>
      <c r="E77" s="146"/>
      <c r="G77" s="146"/>
      <c r="I77" s="155" t="s">
        <v>48</v>
      </c>
      <c r="J77" s="146"/>
      <c r="K77" s="146"/>
      <c r="L77" s="146"/>
      <c r="M77" s="146"/>
      <c r="N77" s="146"/>
    </row>
    <row r="78" spans="2:14" ht="12" customHeight="1" x14ac:dyDescent="0.25">
      <c r="C78" s="146"/>
      <c r="E78" s="146"/>
      <c r="G78" s="146"/>
      <c r="H78" s="142" t="s">
        <v>137</v>
      </c>
      <c r="I78" s="155" t="s">
        <v>201</v>
      </c>
      <c r="J78" s="146"/>
      <c r="K78" s="146"/>
      <c r="L78" s="146"/>
      <c r="M78" s="146"/>
      <c r="N78" s="146"/>
    </row>
    <row r="79" spans="2:14" ht="12" customHeight="1" x14ac:dyDescent="0.25">
      <c r="B79" s="142" t="s">
        <v>138</v>
      </c>
      <c r="C79" s="149" t="s">
        <v>293</v>
      </c>
      <c r="D79" s="150"/>
      <c r="E79" s="146" t="s">
        <v>51</v>
      </c>
      <c r="G79" s="146"/>
      <c r="I79" s="156"/>
      <c r="J79" s="157"/>
      <c r="K79" s="146"/>
      <c r="L79" s="146"/>
      <c r="M79" s="146"/>
      <c r="N79" s="146"/>
    </row>
    <row r="80" spans="2:14" ht="12" customHeight="1" x14ac:dyDescent="0.25">
      <c r="B80" s="142" t="s">
        <v>78</v>
      </c>
      <c r="C80" s="146"/>
      <c r="D80" s="142" t="s">
        <v>139</v>
      </c>
      <c r="E80" s="149" t="s">
        <v>293</v>
      </c>
      <c r="F80" s="150"/>
      <c r="G80" s="146"/>
      <c r="I80" s="155"/>
      <c r="J80" s="159"/>
      <c r="K80" s="146"/>
      <c r="L80" s="146"/>
      <c r="M80" s="146"/>
      <c r="N80" s="146"/>
    </row>
    <row r="81" spans="2:14" ht="12" customHeight="1" x14ac:dyDescent="0.25">
      <c r="B81" s="142" t="s">
        <v>140</v>
      </c>
      <c r="C81" s="149" t="s">
        <v>200</v>
      </c>
      <c r="D81" s="150"/>
      <c r="E81" s="155"/>
      <c r="G81" s="155" t="s">
        <v>63</v>
      </c>
      <c r="I81" s="155"/>
      <c r="J81" s="159"/>
      <c r="K81" s="146"/>
      <c r="L81" s="146"/>
      <c r="M81" s="146"/>
      <c r="N81" s="146"/>
    </row>
    <row r="82" spans="2:14" ht="12" customHeight="1" x14ac:dyDescent="0.25">
      <c r="C82" s="146"/>
      <c r="E82" s="146"/>
      <c r="F82" s="142" t="s">
        <v>141</v>
      </c>
      <c r="G82" s="158" t="s">
        <v>303</v>
      </c>
      <c r="H82" s="150"/>
      <c r="I82" s="155"/>
      <c r="J82" s="159"/>
      <c r="K82" s="146"/>
      <c r="L82" s="146"/>
      <c r="M82" s="146"/>
      <c r="N82" s="146"/>
    </row>
    <row r="83" spans="2:14" ht="12" customHeight="1" x14ac:dyDescent="0.25">
      <c r="B83" s="142" t="s">
        <v>142</v>
      </c>
      <c r="C83" s="149" t="s">
        <v>202</v>
      </c>
      <c r="D83" s="150"/>
      <c r="E83" s="146"/>
      <c r="G83" s="155"/>
      <c r="I83" s="146"/>
      <c r="J83" s="159"/>
      <c r="K83" s="146"/>
      <c r="L83" s="146"/>
      <c r="M83" s="146"/>
      <c r="N83" s="146"/>
    </row>
    <row r="84" spans="2:14" ht="12" customHeight="1" x14ac:dyDescent="0.25">
      <c r="C84" s="146"/>
      <c r="D84" s="142" t="s">
        <v>143</v>
      </c>
      <c r="E84" s="158" t="s">
        <v>288</v>
      </c>
      <c r="F84" s="150"/>
      <c r="G84" s="155"/>
      <c r="I84" s="146"/>
      <c r="J84" s="159"/>
      <c r="K84" s="146"/>
      <c r="L84" s="146"/>
      <c r="M84" s="146"/>
      <c r="N84" s="146"/>
    </row>
    <row r="85" spans="2:14" ht="12" customHeight="1" x14ac:dyDescent="0.25">
      <c r="B85" s="142" t="s">
        <v>144</v>
      </c>
      <c r="C85" s="149" t="s">
        <v>288</v>
      </c>
      <c r="D85" s="150"/>
      <c r="E85" s="155"/>
      <c r="G85" s="146"/>
      <c r="I85" s="146"/>
      <c r="J85" s="159"/>
      <c r="K85" s="146" t="s">
        <v>51</v>
      </c>
      <c r="L85" s="146"/>
      <c r="M85" s="146"/>
      <c r="N85" s="146"/>
    </row>
    <row r="86" spans="2:14" ht="12" customHeight="1" x14ac:dyDescent="0.25">
      <c r="C86" s="146"/>
      <c r="E86" s="146"/>
      <c r="G86" s="146"/>
      <c r="I86" s="146"/>
      <c r="J86" s="146"/>
      <c r="K86" s="158" t="s">
        <v>286</v>
      </c>
      <c r="L86" s="149">
        <v>15.16</v>
      </c>
      <c r="M86" s="146"/>
      <c r="N86" s="146"/>
    </row>
    <row r="87" spans="2:14" ht="12" customHeight="1" x14ac:dyDescent="0.25">
      <c r="B87" s="142" t="s">
        <v>145</v>
      </c>
      <c r="C87" s="149" t="s">
        <v>286</v>
      </c>
      <c r="D87" s="150"/>
      <c r="E87" s="146"/>
      <c r="G87" s="146"/>
      <c r="I87" s="146"/>
      <c r="J87" s="159"/>
      <c r="K87" s="146"/>
      <c r="L87" s="146"/>
      <c r="M87" s="146"/>
      <c r="N87" s="146"/>
    </row>
    <row r="88" spans="2:14" ht="12" customHeight="1" x14ac:dyDescent="0.25">
      <c r="C88" s="146"/>
      <c r="D88" s="142" t="s">
        <v>146</v>
      </c>
      <c r="E88" s="158" t="s">
        <v>286</v>
      </c>
      <c r="F88" s="150"/>
      <c r="G88" s="146"/>
      <c r="I88" s="146"/>
      <c r="J88" s="159"/>
      <c r="K88" s="146"/>
      <c r="L88" s="146"/>
      <c r="M88" s="146"/>
      <c r="N88" s="146"/>
    </row>
    <row r="89" spans="2:14" ht="12" customHeight="1" x14ac:dyDescent="0.25">
      <c r="B89" s="142" t="s">
        <v>147</v>
      </c>
      <c r="C89" s="149" t="s">
        <v>278</v>
      </c>
      <c r="D89" s="150"/>
      <c r="E89" s="155"/>
      <c r="G89" s="155" t="s">
        <v>63</v>
      </c>
      <c r="I89" s="146"/>
      <c r="J89" s="159"/>
      <c r="K89" s="146"/>
      <c r="L89" s="146"/>
      <c r="M89" s="146"/>
      <c r="N89" s="146"/>
    </row>
    <row r="90" spans="2:14" ht="12" customHeight="1" x14ac:dyDescent="0.25">
      <c r="C90" s="146"/>
      <c r="E90" s="146"/>
      <c r="F90" s="142" t="s">
        <v>148</v>
      </c>
      <c r="G90" s="155" t="s">
        <v>304</v>
      </c>
      <c r="I90" s="146"/>
      <c r="J90" s="159"/>
      <c r="K90" s="146"/>
      <c r="L90" s="146"/>
      <c r="M90" s="146"/>
      <c r="N90" s="146"/>
    </row>
    <row r="91" spans="2:14" ht="12" customHeight="1" x14ac:dyDescent="0.25">
      <c r="B91" s="142" t="s">
        <v>149</v>
      </c>
      <c r="C91" s="149" t="s">
        <v>301</v>
      </c>
      <c r="D91" s="150"/>
      <c r="E91" s="146"/>
      <c r="G91" s="156"/>
      <c r="H91" s="154"/>
      <c r="I91" s="155"/>
      <c r="J91" s="159"/>
      <c r="K91" s="146"/>
      <c r="L91" s="146"/>
      <c r="M91" s="146"/>
      <c r="N91" s="146"/>
    </row>
    <row r="92" spans="2:14" ht="12" customHeight="1" x14ac:dyDescent="0.25">
      <c r="C92" s="146"/>
      <c r="D92" s="142" t="s">
        <v>150</v>
      </c>
      <c r="E92" s="158" t="s">
        <v>290</v>
      </c>
      <c r="F92" s="150"/>
      <c r="G92" s="155"/>
      <c r="I92" s="155"/>
      <c r="J92" s="159"/>
      <c r="K92" s="146"/>
      <c r="L92" s="146"/>
      <c r="M92" s="146"/>
      <c r="N92" s="146"/>
    </row>
    <row r="93" spans="2:14" ht="12" customHeight="1" x14ac:dyDescent="0.25">
      <c r="B93" s="142" t="s">
        <v>151</v>
      </c>
      <c r="C93" s="149" t="s">
        <v>290</v>
      </c>
      <c r="D93" s="150"/>
      <c r="E93" s="155"/>
      <c r="G93" s="146"/>
      <c r="I93" s="155" t="s">
        <v>63</v>
      </c>
      <c r="J93" s="159"/>
      <c r="K93" s="146"/>
      <c r="L93" s="146"/>
      <c r="M93" s="146"/>
      <c r="N93" s="146"/>
    </row>
    <row r="94" spans="2:14" ht="12" customHeight="1" x14ac:dyDescent="0.25">
      <c r="C94" s="146"/>
      <c r="E94" s="146"/>
      <c r="G94" s="146"/>
      <c r="H94" s="142" t="s">
        <v>152</v>
      </c>
      <c r="I94" s="158" t="s">
        <v>286</v>
      </c>
      <c r="J94" s="160"/>
      <c r="K94" s="146"/>
      <c r="L94" s="146"/>
      <c r="M94" s="146"/>
      <c r="N94" s="146"/>
    </row>
    <row r="95" spans="2:14" ht="12" customHeight="1" x14ac:dyDescent="0.25">
      <c r="B95" s="142" t="s">
        <v>153</v>
      </c>
      <c r="C95" s="146" t="s">
        <v>198</v>
      </c>
      <c r="E95" s="146" t="s">
        <v>51</v>
      </c>
      <c r="G95" s="146"/>
      <c r="I95" s="155"/>
      <c r="J95" s="146"/>
      <c r="K95" s="146"/>
      <c r="L95" s="146"/>
      <c r="M95" s="146"/>
      <c r="N95" s="146"/>
    </row>
    <row r="96" spans="2:14" ht="12" customHeight="1" x14ac:dyDescent="0.25">
      <c r="C96" s="153"/>
      <c r="D96" s="154" t="s">
        <v>154</v>
      </c>
      <c r="E96" s="149" t="s">
        <v>302</v>
      </c>
      <c r="F96" s="150"/>
      <c r="G96" s="146"/>
      <c r="I96" s="155"/>
      <c r="J96" s="146"/>
      <c r="K96" s="146"/>
      <c r="L96" s="146"/>
      <c r="M96" s="146"/>
      <c r="N96" s="146"/>
    </row>
    <row r="97" spans="2:14" ht="12" customHeight="1" x14ac:dyDescent="0.25">
      <c r="B97" s="142" t="s">
        <v>155</v>
      </c>
      <c r="C97" s="149" t="s">
        <v>302</v>
      </c>
      <c r="D97" s="150"/>
      <c r="E97" s="155"/>
      <c r="G97" s="155" t="s">
        <v>51</v>
      </c>
      <c r="I97" s="155"/>
      <c r="J97" s="146"/>
      <c r="K97" s="146"/>
      <c r="L97" s="146"/>
      <c r="M97" s="146"/>
      <c r="N97" s="146"/>
    </row>
    <row r="98" spans="2:14" ht="12" customHeight="1" x14ac:dyDescent="0.25">
      <c r="C98" s="146"/>
      <c r="E98" s="146"/>
      <c r="F98" s="142" t="s">
        <v>156</v>
      </c>
      <c r="G98" s="149" t="s">
        <v>302</v>
      </c>
      <c r="H98" s="150"/>
      <c r="I98" s="155"/>
      <c r="J98" s="146"/>
      <c r="K98" s="146"/>
      <c r="L98" s="146"/>
      <c r="M98" s="146"/>
      <c r="N98" s="146"/>
    </row>
    <row r="99" spans="2:14" ht="12" customHeight="1" x14ac:dyDescent="0.25">
      <c r="B99" s="142" t="s">
        <v>157</v>
      </c>
      <c r="C99" s="147" t="s">
        <v>285</v>
      </c>
      <c r="D99" s="148"/>
      <c r="E99" s="149" t="s">
        <v>285</v>
      </c>
      <c r="F99" s="150"/>
      <c r="G99" s="155"/>
      <c r="I99" s="146"/>
      <c r="J99" s="146"/>
      <c r="K99" s="146"/>
      <c r="L99" s="146"/>
      <c r="M99" s="146"/>
      <c r="N99" s="146"/>
    </row>
    <row r="100" spans="2:14" ht="12" customHeight="1" x14ac:dyDescent="0.25">
      <c r="C100" s="146"/>
      <c r="E100" s="146"/>
      <c r="G100" s="146"/>
      <c r="I100" s="146"/>
      <c r="J100" s="146"/>
      <c r="K100" s="146"/>
      <c r="L100" s="146"/>
      <c r="M100" s="146"/>
      <c r="N100" s="146"/>
    </row>
    <row r="101" spans="2:14" ht="12" customHeight="1" x14ac:dyDescent="0.25">
      <c r="B101" s="142" t="s">
        <v>137</v>
      </c>
      <c r="C101" s="146" t="s">
        <v>303</v>
      </c>
      <c r="E101" s="146" t="s">
        <v>63</v>
      </c>
      <c r="G101" s="146"/>
      <c r="I101" s="146"/>
      <c r="J101" s="146"/>
      <c r="K101" s="146"/>
      <c r="L101" s="146"/>
      <c r="M101" s="146"/>
      <c r="N101" s="146"/>
    </row>
    <row r="102" spans="2:14" ht="12" customHeight="1" x14ac:dyDescent="0.25">
      <c r="C102" s="153"/>
      <c r="D102" s="161"/>
      <c r="E102" s="149" t="s">
        <v>303</v>
      </c>
      <c r="F102" s="150">
        <v>17.18</v>
      </c>
      <c r="G102" s="146"/>
      <c r="I102" s="146"/>
      <c r="J102" s="146"/>
      <c r="K102" s="146"/>
      <c r="L102" s="146"/>
      <c r="M102" s="146"/>
      <c r="N102" s="146"/>
    </row>
    <row r="103" spans="2:14" ht="12" customHeight="1" x14ac:dyDescent="0.25">
      <c r="B103" s="142" t="s">
        <v>152</v>
      </c>
      <c r="C103" s="149" t="s">
        <v>302</v>
      </c>
      <c r="D103" s="152"/>
      <c r="E103" s="146"/>
      <c r="G103" s="146"/>
      <c r="I103" s="146"/>
      <c r="J103" s="146"/>
      <c r="K103" s="146"/>
      <c r="L103" s="146"/>
      <c r="M103" s="146"/>
      <c r="N103" s="146"/>
    </row>
    <row r="104" spans="2:14" ht="12" customHeight="1" x14ac:dyDescent="0.25">
      <c r="C104" s="146"/>
      <c r="E104" s="146"/>
      <c r="G104" s="146"/>
      <c r="I104" s="146"/>
      <c r="J104" s="146"/>
      <c r="K104" s="146"/>
      <c r="L104" s="146"/>
      <c r="M104" s="146"/>
      <c r="N104" s="146"/>
    </row>
    <row r="105" spans="2:14" ht="12" customHeight="1" x14ac:dyDescent="0.25">
      <c r="B105" s="142" t="s">
        <v>134</v>
      </c>
      <c r="C105" s="149" t="s">
        <v>236</v>
      </c>
      <c r="E105" s="146" t="s">
        <v>51</v>
      </c>
      <c r="G105" s="146"/>
      <c r="I105" s="146"/>
      <c r="J105" s="146"/>
      <c r="K105" s="146"/>
      <c r="L105" s="146"/>
      <c r="M105" s="146"/>
      <c r="N105" s="146"/>
    </row>
    <row r="106" spans="2:14" ht="12" customHeight="1" x14ac:dyDescent="0.25">
      <c r="C106" s="153"/>
      <c r="D106" s="154" t="s">
        <v>158</v>
      </c>
      <c r="E106" s="158" t="s">
        <v>288</v>
      </c>
      <c r="F106" s="150"/>
      <c r="G106" s="146"/>
      <c r="I106" s="146"/>
      <c r="J106" s="146"/>
      <c r="K106" s="146"/>
      <c r="L106" s="146"/>
      <c r="M106" s="146"/>
      <c r="N106" s="146"/>
    </row>
    <row r="107" spans="2:14" ht="12" customHeight="1" x14ac:dyDescent="0.25">
      <c r="B107" s="142" t="s">
        <v>141</v>
      </c>
      <c r="C107" s="158" t="s">
        <v>288</v>
      </c>
      <c r="D107" s="150"/>
      <c r="E107" s="155"/>
      <c r="G107" s="155" t="s">
        <v>63</v>
      </c>
      <c r="I107" s="146"/>
      <c r="J107" s="146"/>
      <c r="K107" s="146"/>
      <c r="L107" s="146"/>
      <c r="M107" s="146"/>
      <c r="N107" s="146"/>
    </row>
    <row r="108" spans="2:14" ht="12" customHeight="1" x14ac:dyDescent="0.25">
      <c r="C108" s="146"/>
      <c r="E108" s="146"/>
      <c r="G108" s="158" t="s">
        <v>288</v>
      </c>
      <c r="H108" s="167" t="s">
        <v>159</v>
      </c>
      <c r="I108" s="146"/>
      <c r="J108" s="146"/>
      <c r="K108" s="146"/>
      <c r="L108" s="146"/>
      <c r="M108" s="146"/>
      <c r="N108" s="146"/>
    </row>
    <row r="109" spans="2:14" ht="12" customHeight="1" x14ac:dyDescent="0.25">
      <c r="B109" s="142" t="s">
        <v>148</v>
      </c>
      <c r="C109" s="158" t="s">
        <v>290</v>
      </c>
      <c r="E109" s="146" t="s">
        <v>51</v>
      </c>
      <c r="G109" s="155"/>
      <c r="I109" s="146"/>
      <c r="J109" s="146"/>
      <c r="K109" s="146"/>
      <c r="L109" s="146"/>
      <c r="M109" s="146"/>
      <c r="N109" s="146"/>
    </row>
    <row r="110" spans="2:14" ht="12" customHeight="1" x14ac:dyDescent="0.25">
      <c r="C110" s="153"/>
      <c r="D110" s="154" t="s">
        <v>160</v>
      </c>
      <c r="E110" s="149" t="s">
        <v>285</v>
      </c>
      <c r="F110" s="150"/>
      <c r="G110" s="155"/>
      <c r="I110" s="146"/>
      <c r="J110" s="146"/>
      <c r="K110" s="146"/>
      <c r="L110" s="146"/>
      <c r="M110" s="146"/>
      <c r="N110" s="146"/>
    </row>
    <row r="111" spans="2:14" ht="12" customHeight="1" x14ac:dyDescent="0.25">
      <c r="B111" s="142" t="s">
        <v>156</v>
      </c>
      <c r="C111" s="149" t="s">
        <v>285</v>
      </c>
      <c r="D111" s="150"/>
      <c r="E111" s="155"/>
      <c r="G111" s="146"/>
      <c r="I111" s="146"/>
      <c r="J111" s="146"/>
      <c r="K111" s="146"/>
      <c r="L111" s="146"/>
      <c r="M111" s="146"/>
      <c r="N111" s="146"/>
    </row>
    <row r="112" spans="2:14" ht="12" customHeight="1" x14ac:dyDescent="0.25">
      <c r="C112" s="146"/>
      <c r="E112" s="146"/>
      <c r="G112" s="146"/>
      <c r="I112" s="146"/>
      <c r="J112" s="146"/>
      <c r="K112" s="146"/>
      <c r="L112" s="146"/>
      <c r="M112" s="146"/>
      <c r="N112" s="146"/>
    </row>
    <row r="113" spans="2:14" ht="12" customHeight="1" x14ac:dyDescent="0.25">
      <c r="B113" s="142" t="s">
        <v>158</v>
      </c>
      <c r="C113" s="149" t="s">
        <v>236</v>
      </c>
      <c r="E113" s="146" t="s">
        <v>63</v>
      </c>
      <c r="G113" s="146"/>
      <c r="I113" s="146"/>
      <c r="J113" s="146"/>
      <c r="K113" s="146"/>
      <c r="L113" s="146"/>
      <c r="M113" s="146"/>
      <c r="N113" s="146"/>
    </row>
    <row r="114" spans="2:14" ht="12" customHeight="1" x14ac:dyDescent="0.25">
      <c r="C114" s="153"/>
      <c r="D114" s="154"/>
      <c r="E114" s="149" t="s">
        <v>236</v>
      </c>
      <c r="F114" s="150">
        <v>21.22</v>
      </c>
      <c r="G114" s="146"/>
      <c r="I114" s="146"/>
      <c r="J114" s="146"/>
      <c r="K114" s="146"/>
      <c r="L114" s="146"/>
      <c r="M114" s="146"/>
      <c r="N114" s="146"/>
    </row>
    <row r="115" spans="2:14" ht="12" customHeight="1" x14ac:dyDescent="0.25">
      <c r="B115" s="142" t="s">
        <v>160</v>
      </c>
      <c r="C115" s="158" t="s">
        <v>290</v>
      </c>
      <c r="D115" s="150"/>
      <c r="E115" s="155"/>
      <c r="G115" s="146"/>
      <c r="I115" s="146"/>
      <c r="J115" s="146"/>
      <c r="K115" s="146"/>
      <c r="L115" s="146"/>
      <c r="M115" s="146"/>
      <c r="N115" s="146"/>
    </row>
    <row r="116" spans="2:14" ht="12" customHeight="1" x14ac:dyDescent="0.25">
      <c r="C116" s="146"/>
      <c r="E116" s="146"/>
      <c r="G116" s="146"/>
      <c r="I116" s="146"/>
      <c r="J116" s="146"/>
      <c r="K116" s="146"/>
      <c r="L116" s="146"/>
      <c r="M116" s="146"/>
      <c r="N116" s="146"/>
    </row>
    <row r="117" spans="2:14" ht="12" customHeight="1" x14ac:dyDescent="0.25">
      <c r="B117" s="142" t="s">
        <v>135</v>
      </c>
      <c r="C117" s="149" t="s">
        <v>166</v>
      </c>
      <c r="D117" s="148"/>
      <c r="E117" s="149" t="s">
        <v>166</v>
      </c>
      <c r="F117" s="150"/>
      <c r="G117" s="163" t="s">
        <v>51</v>
      </c>
      <c r="I117" s="163"/>
      <c r="J117" s="163"/>
      <c r="K117" s="163"/>
      <c r="L117" s="163"/>
      <c r="M117" s="163"/>
      <c r="N117" s="163"/>
    </row>
    <row r="118" spans="2:14" ht="12" customHeight="1" x14ac:dyDescent="0.25">
      <c r="C118" s="163"/>
      <c r="E118" s="163"/>
      <c r="F118" s="142" t="s">
        <v>161</v>
      </c>
      <c r="G118" s="149" t="s">
        <v>200</v>
      </c>
      <c r="I118" s="163"/>
      <c r="J118" s="163"/>
      <c r="K118" s="163"/>
      <c r="L118" s="163"/>
      <c r="M118" s="163"/>
      <c r="N118" s="163"/>
    </row>
    <row r="119" spans="2:14" ht="12" customHeight="1" x14ac:dyDescent="0.25">
      <c r="B119" s="142" t="s">
        <v>139</v>
      </c>
      <c r="C119" s="149" t="s">
        <v>200</v>
      </c>
      <c r="E119" s="163" t="s">
        <v>63</v>
      </c>
      <c r="G119" s="165"/>
      <c r="H119" s="161"/>
      <c r="I119" s="163"/>
      <c r="J119" s="163"/>
      <c r="K119" s="163"/>
      <c r="L119" s="163"/>
      <c r="M119" s="163"/>
      <c r="N119" s="163"/>
    </row>
    <row r="120" spans="2:14" ht="12" customHeight="1" x14ac:dyDescent="0.25">
      <c r="C120" s="166"/>
      <c r="D120" s="161" t="s">
        <v>162</v>
      </c>
      <c r="E120" s="149" t="s">
        <v>200</v>
      </c>
      <c r="F120" s="150"/>
      <c r="G120" s="164"/>
      <c r="H120" s="151"/>
      <c r="I120" s="163"/>
      <c r="J120" s="163"/>
      <c r="K120" s="163"/>
      <c r="L120" s="163"/>
      <c r="M120" s="163"/>
      <c r="N120" s="163"/>
    </row>
    <row r="121" spans="2:14" ht="12" customHeight="1" x14ac:dyDescent="0.25">
      <c r="B121" s="142" t="s">
        <v>143</v>
      </c>
      <c r="C121" s="149" t="s">
        <v>202</v>
      </c>
      <c r="D121" s="152"/>
      <c r="E121" s="163"/>
      <c r="G121" s="163"/>
      <c r="H121" s="151"/>
      <c r="I121" s="163" t="s">
        <v>48</v>
      </c>
      <c r="J121" s="163"/>
      <c r="K121" s="163"/>
      <c r="L121" s="163"/>
      <c r="M121" s="163"/>
      <c r="N121" s="163"/>
    </row>
    <row r="122" spans="2:14" ht="12" customHeight="1" x14ac:dyDescent="0.25">
      <c r="H122" s="151"/>
      <c r="I122" s="149" t="s">
        <v>200</v>
      </c>
      <c r="J122" s="167" t="s">
        <v>163</v>
      </c>
    </row>
    <row r="123" spans="2:14" ht="12" customHeight="1" x14ac:dyDescent="0.25">
      <c r="B123" s="142" t="s">
        <v>146</v>
      </c>
      <c r="C123" s="149" t="s">
        <v>278</v>
      </c>
      <c r="E123" s="163" t="s">
        <v>48</v>
      </c>
      <c r="H123" s="151"/>
    </row>
    <row r="124" spans="2:14" ht="12" customHeight="1" x14ac:dyDescent="0.25">
      <c r="C124" s="166"/>
      <c r="D124" s="161" t="s">
        <v>164</v>
      </c>
      <c r="E124" s="149" t="s">
        <v>278</v>
      </c>
      <c r="F124" s="150"/>
      <c r="H124" s="151"/>
    </row>
    <row r="125" spans="2:14" ht="12" customHeight="1" x14ac:dyDescent="0.25">
      <c r="B125" s="142" t="s">
        <v>150</v>
      </c>
      <c r="C125" s="149" t="s">
        <v>301</v>
      </c>
      <c r="D125" s="152"/>
      <c r="E125" s="163"/>
      <c r="G125" s="164" t="s">
        <v>51</v>
      </c>
      <c r="H125" s="151"/>
    </row>
    <row r="126" spans="2:14" ht="12" customHeight="1" x14ac:dyDescent="0.25">
      <c r="F126" s="142" t="s">
        <v>165</v>
      </c>
      <c r="G126" s="146" t="s">
        <v>198</v>
      </c>
      <c r="H126" s="152"/>
    </row>
    <row r="127" spans="2:14" ht="12" customHeight="1" x14ac:dyDescent="0.25">
      <c r="B127" s="142" t="s">
        <v>154</v>
      </c>
      <c r="C127" s="146" t="s">
        <v>198</v>
      </c>
      <c r="D127" s="148"/>
      <c r="E127" s="146" t="s">
        <v>198</v>
      </c>
      <c r="F127" s="150"/>
      <c r="G127" s="168"/>
    </row>
    <row r="128" spans="2:14" ht="12" customHeight="1" x14ac:dyDescent="0.25"/>
    <row r="129" spans="2:6" ht="12" customHeight="1" x14ac:dyDescent="0.25">
      <c r="B129" s="142" t="s">
        <v>161</v>
      </c>
      <c r="C129" s="149" t="s">
        <v>166</v>
      </c>
      <c r="E129" s="163" t="s">
        <v>51</v>
      </c>
    </row>
    <row r="130" spans="2:6" ht="12" customHeight="1" x14ac:dyDescent="0.25">
      <c r="C130" s="169"/>
      <c r="D130" s="161"/>
      <c r="E130" s="149" t="s">
        <v>278</v>
      </c>
      <c r="F130" s="150">
        <v>25.26</v>
      </c>
    </row>
    <row r="131" spans="2:6" ht="12" customHeight="1" x14ac:dyDescent="0.25">
      <c r="B131" s="142" t="s">
        <v>165</v>
      </c>
      <c r="C131" s="149" t="s">
        <v>278</v>
      </c>
      <c r="D131" s="152"/>
    </row>
    <row r="132" spans="2:6" ht="12" customHeight="1" x14ac:dyDescent="0.25"/>
    <row r="133" spans="2:6" ht="12" customHeight="1" x14ac:dyDescent="0.25"/>
    <row r="134" spans="2:6" ht="12" customHeight="1" x14ac:dyDescent="0.25">
      <c r="B134" s="142" t="s">
        <v>162</v>
      </c>
      <c r="C134" s="149" t="s">
        <v>202</v>
      </c>
      <c r="E134" s="163" t="s">
        <v>51</v>
      </c>
    </row>
    <row r="135" spans="2:6" ht="12" customHeight="1" x14ac:dyDescent="0.25">
      <c r="C135" s="166"/>
      <c r="D135" s="161"/>
      <c r="E135" s="149" t="s">
        <v>202</v>
      </c>
      <c r="F135" s="150">
        <v>27.28</v>
      </c>
    </row>
    <row r="136" spans="2:6" ht="12" customHeight="1" x14ac:dyDescent="0.25">
      <c r="B136" s="142" t="s">
        <v>164</v>
      </c>
      <c r="C136" s="149" t="s">
        <v>301</v>
      </c>
      <c r="D136" s="152"/>
    </row>
    <row r="137" spans="2:6" ht="12" customHeight="1" x14ac:dyDescent="0.25"/>
    <row r="138" spans="2:6" ht="12" customHeight="1" x14ac:dyDescent="0.25"/>
    <row r="139" spans="2:6" ht="12" customHeight="1" x14ac:dyDescent="0.25"/>
  </sheetData>
  <pageMargins left="0.19685039370078741" right="0.19685039370078741" top="0.19685039370078741" bottom="0.19685039370078741" header="0.51181102362204722" footer="0.51181102362204722"/>
  <pageSetup paperSize="9" orientation="portrait" r:id="rId1"/>
  <rowBreaks count="1" manualBreakCount="1">
    <brk id="7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B4BF-3C54-4EAE-802D-26A9407DC75B}">
  <dimension ref="B1:Z131"/>
  <sheetViews>
    <sheetView view="pageBreakPreview" zoomScale="110" zoomScaleNormal="100" zoomScaleSheetLayoutView="110" workbookViewId="0">
      <selection activeCell="M130" sqref="M130"/>
    </sheetView>
  </sheetViews>
  <sheetFormatPr defaultColWidth="9.77734375" defaultRowHeight="12" customHeight="1" x14ac:dyDescent="0.2"/>
  <cols>
    <col min="1" max="1" width="3.21875" style="146" customWidth="1"/>
    <col min="2" max="2" width="4" style="142" customWidth="1"/>
    <col min="3" max="3" width="4.21875" style="146" customWidth="1"/>
    <col min="4" max="13" width="8.77734375" style="146" customWidth="1"/>
    <col min="14" max="14" width="3.21875" style="146" customWidth="1"/>
    <col min="15" max="15" width="4" style="146" customWidth="1"/>
    <col min="16" max="16" width="4.21875" style="146" customWidth="1"/>
    <col min="17" max="26" width="8.77734375" style="146" customWidth="1"/>
    <col min="27" max="256" width="9.77734375" style="146"/>
    <col min="257" max="257" width="3.21875" style="146" customWidth="1"/>
    <col min="258" max="258" width="4" style="146" customWidth="1"/>
    <col min="259" max="259" width="4.21875" style="146" customWidth="1"/>
    <col min="260" max="269" width="8.77734375" style="146" customWidth="1"/>
    <col min="270" max="270" width="3.21875" style="146" customWidth="1"/>
    <col min="271" max="271" width="4" style="146" customWidth="1"/>
    <col min="272" max="272" width="4.21875" style="146" customWidth="1"/>
    <col min="273" max="282" width="8.77734375" style="146" customWidth="1"/>
    <col min="283" max="512" width="9.77734375" style="146"/>
    <col min="513" max="513" width="3.21875" style="146" customWidth="1"/>
    <col min="514" max="514" width="4" style="146" customWidth="1"/>
    <col min="515" max="515" width="4.21875" style="146" customWidth="1"/>
    <col min="516" max="525" width="8.77734375" style="146" customWidth="1"/>
    <col min="526" max="526" width="3.21875" style="146" customWidth="1"/>
    <col min="527" max="527" width="4" style="146" customWidth="1"/>
    <col min="528" max="528" width="4.21875" style="146" customWidth="1"/>
    <col min="529" max="538" width="8.77734375" style="146" customWidth="1"/>
    <col min="539" max="768" width="9.77734375" style="146"/>
    <col min="769" max="769" width="3.21875" style="146" customWidth="1"/>
    <col min="770" max="770" width="4" style="146" customWidth="1"/>
    <col min="771" max="771" width="4.21875" style="146" customWidth="1"/>
    <col min="772" max="781" width="8.77734375" style="146" customWidth="1"/>
    <col min="782" max="782" width="3.21875" style="146" customWidth="1"/>
    <col min="783" max="783" width="4" style="146" customWidth="1"/>
    <col min="784" max="784" width="4.21875" style="146" customWidth="1"/>
    <col min="785" max="794" width="8.77734375" style="146" customWidth="1"/>
    <col min="795" max="1024" width="9.77734375" style="146"/>
    <col min="1025" max="1025" width="3.21875" style="146" customWidth="1"/>
    <col min="1026" max="1026" width="4" style="146" customWidth="1"/>
    <col min="1027" max="1027" width="4.21875" style="146" customWidth="1"/>
    <col min="1028" max="1037" width="8.77734375" style="146" customWidth="1"/>
    <col min="1038" max="1038" width="3.21875" style="146" customWidth="1"/>
    <col min="1039" max="1039" width="4" style="146" customWidth="1"/>
    <col min="1040" max="1040" width="4.21875" style="146" customWidth="1"/>
    <col min="1041" max="1050" width="8.77734375" style="146" customWidth="1"/>
    <col min="1051" max="1280" width="9.77734375" style="146"/>
    <col min="1281" max="1281" width="3.21875" style="146" customWidth="1"/>
    <col min="1282" max="1282" width="4" style="146" customWidth="1"/>
    <col min="1283" max="1283" width="4.21875" style="146" customWidth="1"/>
    <col min="1284" max="1293" width="8.77734375" style="146" customWidth="1"/>
    <col min="1294" max="1294" width="3.21875" style="146" customWidth="1"/>
    <col min="1295" max="1295" width="4" style="146" customWidth="1"/>
    <col min="1296" max="1296" width="4.21875" style="146" customWidth="1"/>
    <col min="1297" max="1306" width="8.77734375" style="146" customWidth="1"/>
    <col min="1307" max="1536" width="9.77734375" style="146"/>
    <col min="1537" max="1537" width="3.21875" style="146" customWidth="1"/>
    <col min="1538" max="1538" width="4" style="146" customWidth="1"/>
    <col min="1539" max="1539" width="4.21875" style="146" customWidth="1"/>
    <col min="1540" max="1549" width="8.77734375" style="146" customWidth="1"/>
    <col min="1550" max="1550" width="3.21875" style="146" customWidth="1"/>
    <col min="1551" max="1551" width="4" style="146" customWidth="1"/>
    <col min="1552" max="1552" width="4.21875" style="146" customWidth="1"/>
    <col min="1553" max="1562" width="8.77734375" style="146" customWidth="1"/>
    <col min="1563" max="1792" width="9.77734375" style="146"/>
    <col min="1793" max="1793" width="3.21875" style="146" customWidth="1"/>
    <col min="1794" max="1794" width="4" style="146" customWidth="1"/>
    <col min="1795" max="1795" width="4.21875" style="146" customWidth="1"/>
    <col min="1796" max="1805" width="8.77734375" style="146" customWidth="1"/>
    <col min="1806" max="1806" width="3.21875" style="146" customWidth="1"/>
    <col min="1807" max="1807" width="4" style="146" customWidth="1"/>
    <col min="1808" max="1808" width="4.21875" style="146" customWidth="1"/>
    <col min="1809" max="1818" width="8.77734375" style="146" customWidth="1"/>
    <col min="1819" max="2048" width="9.77734375" style="146"/>
    <col min="2049" max="2049" width="3.21875" style="146" customWidth="1"/>
    <col min="2050" max="2050" width="4" style="146" customWidth="1"/>
    <col min="2051" max="2051" width="4.21875" style="146" customWidth="1"/>
    <col min="2052" max="2061" width="8.77734375" style="146" customWidth="1"/>
    <col min="2062" max="2062" width="3.21875" style="146" customWidth="1"/>
    <col min="2063" max="2063" width="4" style="146" customWidth="1"/>
    <col min="2064" max="2064" width="4.21875" style="146" customWidth="1"/>
    <col min="2065" max="2074" width="8.77734375" style="146" customWidth="1"/>
    <col min="2075" max="2304" width="9.77734375" style="146"/>
    <col min="2305" max="2305" width="3.21875" style="146" customWidth="1"/>
    <col min="2306" max="2306" width="4" style="146" customWidth="1"/>
    <col min="2307" max="2307" width="4.21875" style="146" customWidth="1"/>
    <col min="2308" max="2317" width="8.77734375" style="146" customWidth="1"/>
    <col min="2318" max="2318" width="3.21875" style="146" customWidth="1"/>
    <col min="2319" max="2319" width="4" style="146" customWidth="1"/>
    <col min="2320" max="2320" width="4.21875" style="146" customWidth="1"/>
    <col min="2321" max="2330" width="8.77734375" style="146" customWidth="1"/>
    <col min="2331" max="2560" width="9.77734375" style="146"/>
    <col min="2561" max="2561" width="3.21875" style="146" customWidth="1"/>
    <col min="2562" max="2562" width="4" style="146" customWidth="1"/>
    <col min="2563" max="2563" width="4.21875" style="146" customWidth="1"/>
    <col min="2564" max="2573" width="8.77734375" style="146" customWidth="1"/>
    <col min="2574" max="2574" width="3.21875" style="146" customWidth="1"/>
    <col min="2575" max="2575" width="4" style="146" customWidth="1"/>
    <col min="2576" max="2576" width="4.21875" style="146" customWidth="1"/>
    <col min="2577" max="2586" width="8.77734375" style="146" customWidth="1"/>
    <col min="2587" max="2816" width="9.77734375" style="146"/>
    <col min="2817" max="2817" width="3.21875" style="146" customWidth="1"/>
    <col min="2818" max="2818" width="4" style="146" customWidth="1"/>
    <col min="2819" max="2819" width="4.21875" style="146" customWidth="1"/>
    <col min="2820" max="2829" width="8.77734375" style="146" customWidth="1"/>
    <col min="2830" max="2830" width="3.21875" style="146" customWidth="1"/>
    <col min="2831" max="2831" width="4" style="146" customWidth="1"/>
    <col min="2832" max="2832" width="4.21875" style="146" customWidth="1"/>
    <col min="2833" max="2842" width="8.77734375" style="146" customWidth="1"/>
    <col min="2843" max="3072" width="9.77734375" style="146"/>
    <col min="3073" max="3073" width="3.21875" style="146" customWidth="1"/>
    <col min="3074" max="3074" width="4" style="146" customWidth="1"/>
    <col min="3075" max="3075" width="4.21875" style="146" customWidth="1"/>
    <col min="3076" max="3085" width="8.77734375" style="146" customWidth="1"/>
    <col min="3086" max="3086" width="3.21875" style="146" customWidth="1"/>
    <col min="3087" max="3087" width="4" style="146" customWidth="1"/>
    <col min="3088" max="3088" width="4.21875" style="146" customWidth="1"/>
    <col min="3089" max="3098" width="8.77734375" style="146" customWidth="1"/>
    <col min="3099" max="3328" width="9.77734375" style="146"/>
    <col min="3329" max="3329" width="3.21875" style="146" customWidth="1"/>
    <col min="3330" max="3330" width="4" style="146" customWidth="1"/>
    <col min="3331" max="3331" width="4.21875" style="146" customWidth="1"/>
    <col min="3332" max="3341" width="8.77734375" style="146" customWidth="1"/>
    <col min="3342" max="3342" width="3.21875" style="146" customWidth="1"/>
    <col min="3343" max="3343" width="4" style="146" customWidth="1"/>
    <col min="3344" max="3344" width="4.21875" style="146" customWidth="1"/>
    <col min="3345" max="3354" width="8.77734375" style="146" customWidth="1"/>
    <col min="3355" max="3584" width="9.77734375" style="146"/>
    <col min="3585" max="3585" width="3.21875" style="146" customWidth="1"/>
    <col min="3586" max="3586" width="4" style="146" customWidth="1"/>
    <col min="3587" max="3587" width="4.21875" style="146" customWidth="1"/>
    <col min="3588" max="3597" width="8.77734375" style="146" customWidth="1"/>
    <col min="3598" max="3598" width="3.21875" style="146" customWidth="1"/>
    <col min="3599" max="3599" width="4" style="146" customWidth="1"/>
    <col min="3600" max="3600" width="4.21875" style="146" customWidth="1"/>
    <col min="3601" max="3610" width="8.77734375" style="146" customWidth="1"/>
    <col min="3611" max="3840" width="9.77734375" style="146"/>
    <col min="3841" max="3841" width="3.21875" style="146" customWidth="1"/>
    <col min="3842" max="3842" width="4" style="146" customWidth="1"/>
    <col min="3843" max="3843" width="4.21875" style="146" customWidth="1"/>
    <col min="3844" max="3853" width="8.77734375" style="146" customWidth="1"/>
    <col min="3854" max="3854" width="3.21875" style="146" customWidth="1"/>
    <col min="3855" max="3855" width="4" style="146" customWidth="1"/>
    <col min="3856" max="3856" width="4.21875" style="146" customWidth="1"/>
    <col min="3857" max="3866" width="8.77734375" style="146" customWidth="1"/>
    <col min="3867" max="4096" width="9.77734375" style="146"/>
    <col min="4097" max="4097" width="3.21875" style="146" customWidth="1"/>
    <col min="4098" max="4098" width="4" style="146" customWidth="1"/>
    <col min="4099" max="4099" width="4.21875" style="146" customWidth="1"/>
    <col min="4100" max="4109" width="8.77734375" style="146" customWidth="1"/>
    <col min="4110" max="4110" width="3.21875" style="146" customWidth="1"/>
    <col min="4111" max="4111" width="4" style="146" customWidth="1"/>
    <col min="4112" max="4112" width="4.21875" style="146" customWidth="1"/>
    <col min="4113" max="4122" width="8.77734375" style="146" customWidth="1"/>
    <col min="4123" max="4352" width="9.77734375" style="146"/>
    <col min="4353" max="4353" width="3.21875" style="146" customWidth="1"/>
    <col min="4354" max="4354" width="4" style="146" customWidth="1"/>
    <col min="4355" max="4355" width="4.21875" style="146" customWidth="1"/>
    <col min="4356" max="4365" width="8.77734375" style="146" customWidth="1"/>
    <col min="4366" max="4366" width="3.21875" style="146" customWidth="1"/>
    <col min="4367" max="4367" width="4" style="146" customWidth="1"/>
    <col min="4368" max="4368" width="4.21875" style="146" customWidth="1"/>
    <col min="4369" max="4378" width="8.77734375" style="146" customWidth="1"/>
    <col min="4379" max="4608" width="9.77734375" style="146"/>
    <col min="4609" max="4609" width="3.21875" style="146" customWidth="1"/>
    <col min="4610" max="4610" width="4" style="146" customWidth="1"/>
    <col min="4611" max="4611" width="4.21875" style="146" customWidth="1"/>
    <col min="4612" max="4621" width="8.77734375" style="146" customWidth="1"/>
    <col min="4622" max="4622" width="3.21875" style="146" customWidth="1"/>
    <col min="4623" max="4623" width="4" style="146" customWidth="1"/>
    <col min="4624" max="4624" width="4.21875" style="146" customWidth="1"/>
    <col min="4625" max="4634" width="8.77734375" style="146" customWidth="1"/>
    <col min="4635" max="4864" width="9.77734375" style="146"/>
    <col min="4865" max="4865" width="3.21875" style="146" customWidth="1"/>
    <col min="4866" max="4866" width="4" style="146" customWidth="1"/>
    <col min="4867" max="4867" width="4.21875" style="146" customWidth="1"/>
    <col min="4868" max="4877" width="8.77734375" style="146" customWidth="1"/>
    <col min="4878" max="4878" width="3.21875" style="146" customWidth="1"/>
    <col min="4879" max="4879" width="4" style="146" customWidth="1"/>
    <col min="4880" max="4880" width="4.21875" style="146" customWidth="1"/>
    <col min="4881" max="4890" width="8.77734375" style="146" customWidth="1"/>
    <col min="4891" max="5120" width="9.77734375" style="146"/>
    <col min="5121" max="5121" width="3.21875" style="146" customWidth="1"/>
    <col min="5122" max="5122" width="4" style="146" customWidth="1"/>
    <col min="5123" max="5123" width="4.21875" style="146" customWidth="1"/>
    <col min="5124" max="5133" width="8.77734375" style="146" customWidth="1"/>
    <col min="5134" max="5134" width="3.21875" style="146" customWidth="1"/>
    <col min="5135" max="5135" width="4" style="146" customWidth="1"/>
    <col min="5136" max="5136" width="4.21875" style="146" customWidth="1"/>
    <col min="5137" max="5146" width="8.77734375" style="146" customWidth="1"/>
    <col min="5147" max="5376" width="9.77734375" style="146"/>
    <col min="5377" max="5377" width="3.21875" style="146" customWidth="1"/>
    <col min="5378" max="5378" width="4" style="146" customWidth="1"/>
    <col min="5379" max="5379" width="4.21875" style="146" customWidth="1"/>
    <col min="5380" max="5389" width="8.77734375" style="146" customWidth="1"/>
    <col min="5390" max="5390" width="3.21875" style="146" customWidth="1"/>
    <col min="5391" max="5391" width="4" style="146" customWidth="1"/>
    <col min="5392" max="5392" width="4.21875" style="146" customWidth="1"/>
    <col min="5393" max="5402" width="8.77734375" style="146" customWidth="1"/>
    <col min="5403" max="5632" width="9.77734375" style="146"/>
    <col min="5633" max="5633" width="3.21875" style="146" customWidth="1"/>
    <col min="5634" max="5634" width="4" style="146" customWidth="1"/>
    <col min="5635" max="5635" width="4.21875" style="146" customWidth="1"/>
    <col min="5636" max="5645" width="8.77734375" style="146" customWidth="1"/>
    <col min="5646" max="5646" width="3.21875" style="146" customWidth="1"/>
    <col min="5647" max="5647" width="4" style="146" customWidth="1"/>
    <col min="5648" max="5648" width="4.21875" style="146" customWidth="1"/>
    <col min="5649" max="5658" width="8.77734375" style="146" customWidth="1"/>
    <col min="5659" max="5888" width="9.77734375" style="146"/>
    <col min="5889" max="5889" width="3.21875" style="146" customWidth="1"/>
    <col min="5890" max="5890" width="4" style="146" customWidth="1"/>
    <col min="5891" max="5891" width="4.21875" style="146" customWidth="1"/>
    <col min="5892" max="5901" width="8.77734375" style="146" customWidth="1"/>
    <col min="5902" max="5902" width="3.21875" style="146" customWidth="1"/>
    <col min="5903" max="5903" width="4" style="146" customWidth="1"/>
    <col min="5904" max="5904" width="4.21875" style="146" customWidth="1"/>
    <col min="5905" max="5914" width="8.77734375" style="146" customWidth="1"/>
    <col min="5915" max="6144" width="9.77734375" style="146"/>
    <col min="6145" max="6145" width="3.21875" style="146" customWidth="1"/>
    <col min="6146" max="6146" width="4" style="146" customWidth="1"/>
    <col min="6147" max="6147" width="4.21875" style="146" customWidth="1"/>
    <col min="6148" max="6157" width="8.77734375" style="146" customWidth="1"/>
    <col min="6158" max="6158" width="3.21875" style="146" customWidth="1"/>
    <col min="6159" max="6159" width="4" style="146" customWidth="1"/>
    <col min="6160" max="6160" width="4.21875" style="146" customWidth="1"/>
    <col min="6161" max="6170" width="8.77734375" style="146" customWidth="1"/>
    <col min="6171" max="6400" width="9.77734375" style="146"/>
    <col min="6401" max="6401" width="3.21875" style="146" customWidth="1"/>
    <col min="6402" max="6402" width="4" style="146" customWidth="1"/>
    <col min="6403" max="6403" width="4.21875" style="146" customWidth="1"/>
    <col min="6404" max="6413" width="8.77734375" style="146" customWidth="1"/>
    <col min="6414" max="6414" width="3.21875" style="146" customWidth="1"/>
    <col min="6415" max="6415" width="4" style="146" customWidth="1"/>
    <col min="6416" max="6416" width="4.21875" style="146" customWidth="1"/>
    <col min="6417" max="6426" width="8.77734375" style="146" customWidth="1"/>
    <col min="6427" max="6656" width="9.77734375" style="146"/>
    <col min="6657" max="6657" width="3.21875" style="146" customWidth="1"/>
    <col min="6658" max="6658" width="4" style="146" customWidth="1"/>
    <col min="6659" max="6659" width="4.21875" style="146" customWidth="1"/>
    <col min="6660" max="6669" width="8.77734375" style="146" customWidth="1"/>
    <col min="6670" max="6670" width="3.21875" style="146" customWidth="1"/>
    <col min="6671" max="6671" width="4" style="146" customWidth="1"/>
    <col min="6672" max="6672" width="4.21875" style="146" customWidth="1"/>
    <col min="6673" max="6682" width="8.77734375" style="146" customWidth="1"/>
    <col min="6683" max="6912" width="9.77734375" style="146"/>
    <col min="6913" max="6913" width="3.21875" style="146" customWidth="1"/>
    <col min="6914" max="6914" width="4" style="146" customWidth="1"/>
    <col min="6915" max="6915" width="4.21875" style="146" customWidth="1"/>
    <col min="6916" max="6925" width="8.77734375" style="146" customWidth="1"/>
    <col min="6926" max="6926" width="3.21875" style="146" customWidth="1"/>
    <col min="6927" max="6927" width="4" style="146" customWidth="1"/>
    <col min="6928" max="6928" width="4.21875" style="146" customWidth="1"/>
    <col min="6929" max="6938" width="8.77734375" style="146" customWidth="1"/>
    <col min="6939" max="7168" width="9.77734375" style="146"/>
    <col min="7169" max="7169" width="3.21875" style="146" customWidth="1"/>
    <col min="7170" max="7170" width="4" style="146" customWidth="1"/>
    <col min="7171" max="7171" width="4.21875" style="146" customWidth="1"/>
    <col min="7172" max="7181" width="8.77734375" style="146" customWidth="1"/>
    <col min="7182" max="7182" width="3.21875" style="146" customWidth="1"/>
    <col min="7183" max="7183" width="4" style="146" customWidth="1"/>
    <col min="7184" max="7184" width="4.21875" style="146" customWidth="1"/>
    <col min="7185" max="7194" width="8.77734375" style="146" customWidth="1"/>
    <col min="7195" max="7424" width="9.77734375" style="146"/>
    <col min="7425" max="7425" width="3.21875" style="146" customWidth="1"/>
    <col min="7426" max="7426" width="4" style="146" customWidth="1"/>
    <col min="7427" max="7427" width="4.21875" style="146" customWidth="1"/>
    <col min="7428" max="7437" width="8.77734375" style="146" customWidth="1"/>
    <col min="7438" max="7438" width="3.21875" style="146" customWidth="1"/>
    <col min="7439" max="7439" width="4" style="146" customWidth="1"/>
    <col min="7440" max="7440" width="4.21875" style="146" customWidth="1"/>
    <col min="7441" max="7450" width="8.77734375" style="146" customWidth="1"/>
    <col min="7451" max="7680" width="9.77734375" style="146"/>
    <col min="7681" max="7681" width="3.21875" style="146" customWidth="1"/>
    <col min="7682" max="7682" width="4" style="146" customWidth="1"/>
    <col min="7683" max="7683" width="4.21875" style="146" customWidth="1"/>
    <col min="7684" max="7693" width="8.77734375" style="146" customWidth="1"/>
    <col min="7694" max="7694" width="3.21875" style="146" customWidth="1"/>
    <col min="7695" max="7695" width="4" style="146" customWidth="1"/>
    <col min="7696" max="7696" width="4.21875" style="146" customWidth="1"/>
    <col min="7697" max="7706" width="8.77734375" style="146" customWidth="1"/>
    <col min="7707" max="7936" width="9.77734375" style="146"/>
    <col min="7937" max="7937" width="3.21875" style="146" customWidth="1"/>
    <col min="7938" max="7938" width="4" style="146" customWidth="1"/>
    <col min="7939" max="7939" width="4.21875" style="146" customWidth="1"/>
    <col min="7940" max="7949" width="8.77734375" style="146" customWidth="1"/>
    <col min="7950" max="7950" width="3.21875" style="146" customWidth="1"/>
    <col min="7951" max="7951" width="4" style="146" customWidth="1"/>
    <col min="7952" max="7952" width="4.21875" style="146" customWidth="1"/>
    <col min="7953" max="7962" width="8.77734375" style="146" customWidth="1"/>
    <col min="7963" max="8192" width="9.77734375" style="146"/>
    <col min="8193" max="8193" width="3.21875" style="146" customWidth="1"/>
    <col min="8194" max="8194" width="4" style="146" customWidth="1"/>
    <col min="8195" max="8195" width="4.21875" style="146" customWidth="1"/>
    <col min="8196" max="8205" width="8.77734375" style="146" customWidth="1"/>
    <col min="8206" max="8206" width="3.21875" style="146" customWidth="1"/>
    <col min="8207" max="8207" width="4" style="146" customWidth="1"/>
    <col min="8208" max="8208" width="4.21875" style="146" customWidth="1"/>
    <col min="8209" max="8218" width="8.77734375" style="146" customWidth="1"/>
    <col min="8219" max="8448" width="9.77734375" style="146"/>
    <col min="8449" max="8449" width="3.21875" style="146" customWidth="1"/>
    <col min="8450" max="8450" width="4" style="146" customWidth="1"/>
    <col min="8451" max="8451" width="4.21875" style="146" customWidth="1"/>
    <col min="8452" max="8461" width="8.77734375" style="146" customWidth="1"/>
    <col min="8462" max="8462" width="3.21875" style="146" customWidth="1"/>
    <col min="8463" max="8463" width="4" style="146" customWidth="1"/>
    <col min="8464" max="8464" width="4.21875" style="146" customWidth="1"/>
    <col min="8465" max="8474" width="8.77734375" style="146" customWidth="1"/>
    <col min="8475" max="8704" width="9.77734375" style="146"/>
    <col min="8705" max="8705" width="3.21875" style="146" customWidth="1"/>
    <col min="8706" max="8706" width="4" style="146" customWidth="1"/>
    <col min="8707" max="8707" width="4.21875" style="146" customWidth="1"/>
    <col min="8708" max="8717" width="8.77734375" style="146" customWidth="1"/>
    <col min="8718" max="8718" width="3.21875" style="146" customWidth="1"/>
    <col min="8719" max="8719" width="4" style="146" customWidth="1"/>
    <col min="8720" max="8720" width="4.21875" style="146" customWidth="1"/>
    <col min="8721" max="8730" width="8.77734375" style="146" customWidth="1"/>
    <col min="8731" max="8960" width="9.77734375" style="146"/>
    <col min="8961" max="8961" width="3.21875" style="146" customWidth="1"/>
    <col min="8962" max="8962" width="4" style="146" customWidth="1"/>
    <col min="8963" max="8963" width="4.21875" style="146" customWidth="1"/>
    <col min="8964" max="8973" width="8.77734375" style="146" customWidth="1"/>
    <col min="8974" max="8974" width="3.21875" style="146" customWidth="1"/>
    <col min="8975" max="8975" width="4" style="146" customWidth="1"/>
    <col min="8976" max="8976" width="4.21875" style="146" customWidth="1"/>
    <col min="8977" max="8986" width="8.77734375" style="146" customWidth="1"/>
    <col min="8987" max="9216" width="9.77734375" style="146"/>
    <col min="9217" max="9217" width="3.21875" style="146" customWidth="1"/>
    <col min="9218" max="9218" width="4" style="146" customWidth="1"/>
    <col min="9219" max="9219" width="4.21875" style="146" customWidth="1"/>
    <col min="9220" max="9229" width="8.77734375" style="146" customWidth="1"/>
    <col min="9230" max="9230" width="3.21875" style="146" customWidth="1"/>
    <col min="9231" max="9231" width="4" style="146" customWidth="1"/>
    <col min="9232" max="9232" width="4.21875" style="146" customWidth="1"/>
    <col min="9233" max="9242" width="8.77734375" style="146" customWidth="1"/>
    <col min="9243" max="9472" width="9.77734375" style="146"/>
    <col min="9473" max="9473" width="3.21875" style="146" customWidth="1"/>
    <col min="9474" max="9474" width="4" style="146" customWidth="1"/>
    <col min="9475" max="9475" width="4.21875" style="146" customWidth="1"/>
    <col min="9476" max="9485" width="8.77734375" style="146" customWidth="1"/>
    <col min="9486" max="9486" width="3.21875" style="146" customWidth="1"/>
    <col min="9487" max="9487" width="4" style="146" customWidth="1"/>
    <col min="9488" max="9488" width="4.21875" style="146" customWidth="1"/>
    <col min="9489" max="9498" width="8.77734375" style="146" customWidth="1"/>
    <col min="9499" max="9728" width="9.77734375" style="146"/>
    <col min="9729" max="9729" width="3.21875" style="146" customWidth="1"/>
    <col min="9730" max="9730" width="4" style="146" customWidth="1"/>
    <col min="9731" max="9731" width="4.21875" style="146" customWidth="1"/>
    <col min="9732" max="9741" width="8.77734375" style="146" customWidth="1"/>
    <col min="9742" max="9742" width="3.21875" style="146" customWidth="1"/>
    <col min="9743" max="9743" width="4" style="146" customWidth="1"/>
    <col min="9744" max="9744" width="4.21875" style="146" customWidth="1"/>
    <col min="9745" max="9754" width="8.77734375" style="146" customWidth="1"/>
    <col min="9755" max="9984" width="9.77734375" style="146"/>
    <col min="9985" max="9985" width="3.21875" style="146" customWidth="1"/>
    <col min="9986" max="9986" width="4" style="146" customWidth="1"/>
    <col min="9987" max="9987" width="4.21875" style="146" customWidth="1"/>
    <col min="9988" max="9997" width="8.77734375" style="146" customWidth="1"/>
    <col min="9998" max="9998" width="3.21875" style="146" customWidth="1"/>
    <col min="9999" max="9999" width="4" style="146" customWidth="1"/>
    <col min="10000" max="10000" width="4.21875" style="146" customWidth="1"/>
    <col min="10001" max="10010" width="8.77734375" style="146" customWidth="1"/>
    <col min="10011" max="10240" width="9.77734375" style="146"/>
    <col min="10241" max="10241" width="3.21875" style="146" customWidth="1"/>
    <col min="10242" max="10242" width="4" style="146" customWidth="1"/>
    <col min="10243" max="10243" width="4.21875" style="146" customWidth="1"/>
    <col min="10244" max="10253" width="8.77734375" style="146" customWidth="1"/>
    <col min="10254" max="10254" width="3.21875" style="146" customWidth="1"/>
    <col min="10255" max="10255" width="4" style="146" customWidth="1"/>
    <col min="10256" max="10256" width="4.21875" style="146" customWidth="1"/>
    <col min="10257" max="10266" width="8.77734375" style="146" customWidth="1"/>
    <col min="10267" max="10496" width="9.77734375" style="146"/>
    <col min="10497" max="10497" width="3.21875" style="146" customWidth="1"/>
    <col min="10498" max="10498" width="4" style="146" customWidth="1"/>
    <col min="10499" max="10499" width="4.21875" style="146" customWidth="1"/>
    <col min="10500" max="10509" width="8.77734375" style="146" customWidth="1"/>
    <col min="10510" max="10510" width="3.21875" style="146" customWidth="1"/>
    <col min="10511" max="10511" width="4" style="146" customWidth="1"/>
    <col min="10512" max="10512" width="4.21875" style="146" customWidth="1"/>
    <col min="10513" max="10522" width="8.77734375" style="146" customWidth="1"/>
    <col min="10523" max="10752" width="9.77734375" style="146"/>
    <col min="10753" max="10753" width="3.21875" style="146" customWidth="1"/>
    <col min="10754" max="10754" width="4" style="146" customWidth="1"/>
    <col min="10755" max="10755" width="4.21875" style="146" customWidth="1"/>
    <col min="10756" max="10765" width="8.77734375" style="146" customWidth="1"/>
    <col min="10766" max="10766" width="3.21875" style="146" customWidth="1"/>
    <col min="10767" max="10767" width="4" style="146" customWidth="1"/>
    <col min="10768" max="10768" width="4.21875" style="146" customWidth="1"/>
    <col min="10769" max="10778" width="8.77734375" style="146" customWidth="1"/>
    <col min="10779" max="11008" width="9.77734375" style="146"/>
    <col min="11009" max="11009" width="3.21875" style="146" customWidth="1"/>
    <col min="11010" max="11010" width="4" style="146" customWidth="1"/>
    <col min="11011" max="11011" width="4.21875" style="146" customWidth="1"/>
    <col min="11012" max="11021" width="8.77734375" style="146" customWidth="1"/>
    <col min="11022" max="11022" width="3.21875" style="146" customWidth="1"/>
    <col min="11023" max="11023" width="4" style="146" customWidth="1"/>
    <col min="11024" max="11024" width="4.21875" style="146" customWidth="1"/>
    <col min="11025" max="11034" width="8.77734375" style="146" customWidth="1"/>
    <col min="11035" max="11264" width="9.77734375" style="146"/>
    <col min="11265" max="11265" width="3.21875" style="146" customWidth="1"/>
    <col min="11266" max="11266" width="4" style="146" customWidth="1"/>
    <col min="11267" max="11267" width="4.21875" style="146" customWidth="1"/>
    <col min="11268" max="11277" width="8.77734375" style="146" customWidth="1"/>
    <col min="11278" max="11278" width="3.21875" style="146" customWidth="1"/>
    <col min="11279" max="11279" width="4" style="146" customWidth="1"/>
    <col min="11280" max="11280" width="4.21875" style="146" customWidth="1"/>
    <col min="11281" max="11290" width="8.77734375" style="146" customWidth="1"/>
    <col min="11291" max="11520" width="9.77734375" style="146"/>
    <col min="11521" max="11521" width="3.21875" style="146" customWidth="1"/>
    <col min="11522" max="11522" width="4" style="146" customWidth="1"/>
    <col min="11523" max="11523" width="4.21875" style="146" customWidth="1"/>
    <col min="11524" max="11533" width="8.77734375" style="146" customWidth="1"/>
    <col min="11534" max="11534" width="3.21875" style="146" customWidth="1"/>
    <col min="11535" max="11535" width="4" style="146" customWidth="1"/>
    <col min="11536" max="11536" width="4.21875" style="146" customWidth="1"/>
    <col min="11537" max="11546" width="8.77734375" style="146" customWidth="1"/>
    <col min="11547" max="11776" width="9.77734375" style="146"/>
    <col min="11777" max="11777" width="3.21875" style="146" customWidth="1"/>
    <col min="11778" max="11778" width="4" style="146" customWidth="1"/>
    <col min="11779" max="11779" width="4.21875" style="146" customWidth="1"/>
    <col min="11780" max="11789" width="8.77734375" style="146" customWidth="1"/>
    <col min="11790" max="11790" width="3.21875" style="146" customWidth="1"/>
    <col min="11791" max="11791" width="4" style="146" customWidth="1"/>
    <col min="11792" max="11792" width="4.21875" style="146" customWidth="1"/>
    <col min="11793" max="11802" width="8.77734375" style="146" customWidth="1"/>
    <col min="11803" max="12032" width="9.77734375" style="146"/>
    <col min="12033" max="12033" width="3.21875" style="146" customWidth="1"/>
    <col min="12034" max="12034" width="4" style="146" customWidth="1"/>
    <col min="12035" max="12035" width="4.21875" style="146" customWidth="1"/>
    <col min="12036" max="12045" width="8.77734375" style="146" customWidth="1"/>
    <col min="12046" max="12046" width="3.21875" style="146" customWidth="1"/>
    <col min="12047" max="12047" width="4" style="146" customWidth="1"/>
    <col min="12048" max="12048" width="4.21875" style="146" customWidth="1"/>
    <col min="12049" max="12058" width="8.77734375" style="146" customWidth="1"/>
    <col min="12059" max="12288" width="9.77734375" style="146"/>
    <col min="12289" max="12289" width="3.21875" style="146" customWidth="1"/>
    <col min="12290" max="12290" width="4" style="146" customWidth="1"/>
    <col min="12291" max="12291" width="4.21875" style="146" customWidth="1"/>
    <col min="12292" max="12301" width="8.77734375" style="146" customWidth="1"/>
    <col min="12302" max="12302" width="3.21875" style="146" customWidth="1"/>
    <col min="12303" max="12303" width="4" style="146" customWidth="1"/>
    <col min="12304" max="12304" width="4.21875" style="146" customWidth="1"/>
    <col min="12305" max="12314" width="8.77734375" style="146" customWidth="1"/>
    <col min="12315" max="12544" width="9.77734375" style="146"/>
    <col min="12545" max="12545" width="3.21875" style="146" customWidth="1"/>
    <col min="12546" max="12546" width="4" style="146" customWidth="1"/>
    <col min="12547" max="12547" width="4.21875" style="146" customWidth="1"/>
    <col min="12548" max="12557" width="8.77734375" style="146" customWidth="1"/>
    <col min="12558" max="12558" width="3.21875" style="146" customWidth="1"/>
    <col min="12559" max="12559" width="4" style="146" customWidth="1"/>
    <col min="12560" max="12560" width="4.21875" style="146" customWidth="1"/>
    <col min="12561" max="12570" width="8.77734375" style="146" customWidth="1"/>
    <col min="12571" max="12800" width="9.77734375" style="146"/>
    <col min="12801" max="12801" width="3.21875" style="146" customWidth="1"/>
    <col min="12802" max="12802" width="4" style="146" customWidth="1"/>
    <col min="12803" max="12803" width="4.21875" style="146" customWidth="1"/>
    <col min="12804" max="12813" width="8.77734375" style="146" customWidth="1"/>
    <col min="12814" max="12814" width="3.21875" style="146" customWidth="1"/>
    <col min="12815" max="12815" width="4" style="146" customWidth="1"/>
    <col min="12816" max="12816" width="4.21875" style="146" customWidth="1"/>
    <col min="12817" max="12826" width="8.77734375" style="146" customWidth="1"/>
    <col min="12827" max="13056" width="9.77734375" style="146"/>
    <col min="13057" max="13057" width="3.21875" style="146" customWidth="1"/>
    <col min="13058" max="13058" width="4" style="146" customWidth="1"/>
    <col min="13059" max="13059" width="4.21875" style="146" customWidth="1"/>
    <col min="13060" max="13069" width="8.77734375" style="146" customWidth="1"/>
    <col min="13070" max="13070" width="3.21875" style="146" customWidth="1"/>
    <col min="13071" max="13071" width="4" style="146" customWidth="1"/>
    <col min="13072" max="13072" width="4.21875" style="146" customWidth="1"/>
    <col min="13073" max="13082" width="8.77734375" style="146" customWidth="1"/>
    <col min="13083" max="13312" width="9.77734375" style="146"/>
    <col min="13313" max="13313" width="3.21875" style="146" customWidth="1"/>
    <col min="13314" max="13314" width="4" style="146" customWidth="1"/>
    <col min="13315" max="13315" width="4.21875" style="146" customWidth="1"/>
    <col min="13316" max="13325" width="8.77734375" style="146" customWidth="1"/>
    <col min="13326" max="13326" width="3.21875" style="146" customWidth="1"/>
    <col min="13327" max="13327" width="4" style="146" customWidth="1"/>
    <col min="13328" max="13328" width="4.21875" style="146" customWidth="1"/>
    <col min="13329" max="13338" width="8.77734375" style="146" customWidth="1"/>
    <col min="13339" max="13568" width="9.77734375" style="146"/>
    <col min="13569" max="13569" width="3.21875" style="146" customWidth="1"/>
    <col min="13570" max="13570" width="4" style="146" customWidth="1"/>
    <col min="13571" max="13571" width="4.21875" style="146" customWidth="1"/>
    <col min="13572" max="13581" width="8.77734375" style="146" customWidth="1"/>
    <col min="13582" max="13582" width="3.21875" style="146" customWidth="1"/>
    <col min="13583" max="13583" width="4" style="146" customWidth="1"/>
    <col min="13584" max="13584" width="4.21875" style="146" customWidth="1"/>
    <col min="13585" max="13594" width="8.77734375" style="146" customWidth="1"/>
    <col min="13595" max="13824" width="9.77734375" style="146"/>
    <col min="13825" max="13825" width="3.21875" style="146" customWidth="1"/>
    <col min="13826" max="13826" width="4" style="146" customWidth="1"/>
    <col min="13827" max="13827" width="4.21875" style="146" customWidth="1"/>
    <col min="13828" max="13837" width="8.77734375" style="146" customWidth="1"/>
    <col min="13838" max="13838" width="3.21875" style="146" customWidth="1"/>
    <col min="13839" max="13839" width="4" style="146" customWidth="1"/>
    <col min="13840" max="13840" width="4.21875" style="146" customWidth="1"/>
    <col min="13841" max="13850" width="8.77734375" style="146" customWidth="1"/>
    <col min="13851" max="14080" width="9.77734375" style="146"/>
    <col min="14081" max="14081" width="3.21875" style="146" customWidth="1"/>
    <col min="14082" max="14082" width="4" style="146" customWidth="1"/>
    <col min="14083" max="14083" width="4.21875" style="146" customWidth="1"/>
    <col min="14084" max="14093" width="8.77734375" style="146" customWidth="1"/>
    <col min="14094" max="14094" width="3.21875" style="146" customWidth="1"/>
    <col min="14095" max="14095" width="4" style="146" customWidth="1"/>
    <col min="14096" max="14096" width="4.21875" style="146" customWidth="1"/>
    <col min="14097" max="14106" width="8.77734375" style="146" customWidth="1"/>
    <col min="14107" max="14336" width="9.77734375" style="146"/>
    <col min="14337" max="14337" width="3.21875" style="146" customWidth="1"/>
    <col min="14338" max="14338" width="4" style="146" customWidth="1"/>
    <col min="14339" max="14339" width="4.21875" style="146" customWidth="1"/>
    <col min="14340" max="14349" width="8.77734375" style="146" customWidth="1"/>
    <col min="14350" max="14350" width="3.21875" style="146" customWidth="1"/>
    <col min="14351" max="14351" width="4" style="146" customWidth="1"/>
    <col min="14352" max="14352" width="4.21875" style="146" customWidth="1"/>
    <col min="14353" max="14362" width="8.77734375" style="146" customWidth="1"/>
    <col min="14363" max="14592" width="9.77734375" style="146"/>
    <col min="14593" max="14593" width="3.21875" style="146" customWidth="1"/>
    <col min="14594" max="14594" width="4" style="146" customWidth="1"/>
    <col min="14595" max="14595" width="4.21875" style="146" customWidth="1"/>
    <col min="14596" max="14605" width="8.77734375" style="146" customWidth="1"/>
    <col min="14606" max="14606" width="3.21875" style="146" customWidth="1"/>
    <col min="14607" max="14607" width="4" style="146" customWidth="1"/>
    <col min="14608" max="14608" width="4.21875" style="146" customWidth="1"/>
    <col min="14609" max="14618" width="8.77734375" style="146" customWidth="1"/>
    <col min="14619" max="14848" width="9.77734375" style="146"/>
    <col min="14849" max="14849" width="3.21875" style="146" customWidth="1"/>
    <col min="14850" max="14850" width="4" style="146" customWidth="1"/>
    <col min="14851" max="14851" width="4.21875" style="146" customWidth="1"/>
    <col min="14852" max="14861" width="8.77734375" style="146" customWidth="1"/>
    <col min="14862" max="14862" width="3.21875" style="146" customWidth="1"/>
    <col min="14863" max="14863" width="4" style="146" customWidth="1"/>
    <col min="14864" max="14864" width="4.21875" style="146" customWidth="1"/>
    <col min="14865" max="14874" width="8.77734375" style="146" customWidth="1"/>
    <col min="14875" max="15104" width="9.77734375" style="146"/>
    <col min="15105" max="15105" width="3.21875" style="146" customWidth="1"/>
    <col min="15106" max="15106" width="4" style="146" customWidth="1"/>
    <col min="15107" max="15107" width="4.21875" style="146" customWidth="1"/>
    <col min="15108" max="15117" width="8.77734375" style="146" customWidth="1"/>
    <col min="15118" max="15118" width="3.21875" style="146" customWidth="1"/>
    <col min="15119" max="15119" width="4" style="146" customWidth="1"/>
    <col min="15120" max="15120" width="4.21875" style="146" customWidth="1"/>
    <col min="15121" max="15130" width="8.77734375" style="146" customWidth="1"/>
    <col min="15131" max="15360" width="9.77734375" style="146"/>
    <col min="15361" max="15361" width="3.21875" style="146" customWidth="1"/>
    <col min="15362" max="15362" width="4" style="146" customWidth="1"/>
    <col min="15363" max="15363" width="4.21875" style="146" customWidth="1"/>
    <col min="15364" max="15373" width="8.77734375" style="146" customWidth="1"/>
    <col min="15374" max="15374" width="3.21875" style="146" customWidth="1"/>
    <col min="15375" max="15375" width="4" style="146" customWidth="1"/>
    <col min="15376" max="15376" width="4.21875" style="146" customWidth="1"/>
    <col min="15377" max="15386" width="8.77734375" style="146" customWidth="1"/>
    <col min="15387" max="15616" width="9.77734375" style="146"/>
    <col min="15617" max="15617" width="3.21875" style="146" customWidth="1"/>
    <col min="15618" max="15618" width="4" style="146" customWidth="1"/>
    <col min="15619" max="15619" width="4.21875" style="146" customWidth="1"/>
    <col min="15620" max="15629" width="8.77734375" style="146" customWidth="1"/>
    <col min="15630" max="15630" width="3.21875" style="146" customWidth="1"/>
    <col min="15631" max="15631" width="4" style="146" customWidth="1"/>
    <col min="15632" max="15632" width="4.21875" style="146" customWidth="1"/>
    <col min="15633" max="15642" width="8.77734375" style="146" customWidth="1"/>
    <col min="15643" max="15872" width="9.77734375" style="146"/>
    <col min="15873" max="15873" width="3.21875" style="146" customWidth="1"/>
    <col min="15874" max="15874" width="4" style="146" customWidth="1"/>
    <col min="15875" max="15875" width="4.21875" style="146" customWidth="1"/>
    <col min="15876" max="15885" width="8.77734375" style="146" customWidth="1"/>
    <col min="15886" max="15886" width="3.21875" style="146" customWidth="1"/>
    <col min="15887" max="15887" width="4" style="146" customWidth="1"/>
    <col min="15888" max="15888" width="4.21875" style="146" customWidth="1"/>
    <col min="15889" max="15898" width="8.77734375" style="146" customWidth="1"/>
    <col min="15899" max="16128" width="9.77734375" style="146"/>
    <col min="16129" max="16129" width="3.21875" style="146" customWidth="1"/>
    <col min="16130" max="16130" width="4" style="146" customWidth="1"/>
    <col min="16131" max="16131" width="4.21875" style="146" customWidth="1"/>
    <col min="16132" max="16141" width="8.77734375" style="146" customWidth="1"/>
    <col min="16142" max="16142" width="3.21875" style="146" customWidth="1"/>
    <col min="16143" max="16143" width="4" style="146" customWidth="1"/>
    <col min="16144" max="16144" width="4.21875" style="146" customWidth="1"/>
    <col min="16145" max="16154" width="8.77734375" style="146" customWidth="1"/>
    <col min="16155" max="16384" width="9.77734375" style="146"/>
  </cols>
  <sheetData>
    <row r="1" spans="2:26" ht="15.6" x14ac:dyDescent="0.3">
      <c r="B1" s="138"/>
      <c r="C1" s="139"/>
      <c r="D1" s="177" t="s">
        <v>176</v>
      </c>
      <c r="E1" s="138"/>
      <c r="F1" s="140"/>
      <c r="G1" s="141" t="s">
        <v>94</v>
      </c>
      <c r="H1" s="140"/>
      <c r="I1" s="139"/>
      <c r="J1" s="140"/>
      <c r="K1" s="140"/>
      <c r="L1" s="140"/>
      <c r="M1" s="140"/>
      <c r="O1" s="138"/>
      <c r="P1" s="139"/>
      <c r="Q1" s="140"/>
      <c r="R1" s="140"/>
      <c r="S1" s="140"/>
      <c r="T1" s="141"/>
      <c r="U1" s="140"/>
      <c r="V1" s="139"/>
      <c r="W1" s="140"/>
      <c r="X1" s="140"/>
      <c r="Y1" s="140"/>
      <c r="Z1" s="140"/>
    </row>
    <row r="2" spans="2:26" ht="12" customHeight="1" x14ac:dyDescent="0.2">
      <c r="B2" s="142" t="s">
        <v>110</v>
      </c>
      <c r="C2" s="149" t="s">
        <v>95</v>
      </c>
      <c r="D2" s="149"/>
      <c r="E2" s="146" t="s">
        <v>63</v>
      </c>
      <c r="F2" s="142"/>
      <c r="O2" s="142"/>
    </row>
    <row r="3" spans="2:26" ht="12" customHeight="1" x14ac:dyDescent="0.2">
      <c r="D3" s="142" t="s">
        <v>82</v>
      </c>
      <c r="E3" s="158" t="s">
        <v>95</v>
      </c>
      <c r="F3" s="150"/>
      <c r="O3" s="142"/>
    </row>
    <row r="4" spans="2:26" ht="12" customHeight="1" x14ac:dyDescent="0.2">
      <c r="B4" s="142" t="s">
        <v>115</v>
      </c>
      <c r="C4" s="149" t="s">
        <v>268</v>
      </c>
      <c r="D4" s="150"/>
      <c r="E4" s="155"/>
      <c r="F4" s="142"/>
      <c r="G4" s="155" t="s">
        <v>63</v>
      </c>
      <c r="L4" s="146" t="s">
        <v>78</v>
      </c>
      <c r="O4" s="142"/>
    </row>
    <row r="5" spans="2:26" ht="12" customHeight="1" x14ac:dyDescent="0.2">
      <c r="D5" s="142"/>
      <c r="F5" s="142" t="s">
        <v>88</v>
      </c>
      <c r="G5" s="158" t="s">
        <v>95</v>
      </c>
      <c r="H5" s="149"/>
      <c r="O5" s="142"/>
    </row>
    <row r="6" spans="2:26" ht="12" customHeight="1" x14ac:dyDescent="0.2">
      <c r="B6" s="142" t="s">
        <v>111</v>
      </c>
      <c r="C6" s="149" t="s">
        <v>266</v>
      </c>
      <c r="D6" s="150"/>
      <c r="E6" s="146" t="s">
        <v>63</v>
      </c>
      <c r="F6" s="142"/>
      <c r="G6" s="155"/>
      <c r="H6" s="159"/>
      <c r="O6" s="142"/>
    </row>
    <row r="7" spans="2:26" ht="12" customHeight="1" x14ac:dyDescent="0.2">
      <c r="D7" s="142" t="s">
        <v>81</v>
      </c>
      <c r="E7" s="158" t="s">
        <v>201</v>
      </c>
      <c r="F7" s="152"/>
      <c r="H7" s="159"/>
      <c r="O7" s="142"/>
    </row>
    <row r="8" spans="2:26" ht="12" customHeight="1" x14ac:dyDescent="0.2">
      <c r="B8" s="142" t="s">
        <v>177</v>
      </c>
      <c r="C8" s="149" t="s">
        <v>201</v>
      </c>
      <c r="D8" s="150"/>
      <c r="E8" s="155"/>
      <c r="F8" s="142"/>
      <c r="H8" s="159"/>
      <c r="I8" s="146" t="s">
        <v>63</v>
      </c>
      <c r="O8" s="142"/>
    </row>
    <row r="9" spans="2:26" ht="12" customHeight="1" x14ac:dyDescent="0.2">
      <c r="D9" s="142"/>
      <c r="F9" s="142"/>
      <c r="H9" s="151" t="s">
        <v>91</v>
      </c>
      <c r="I9" s="149" t="s">
        <v>95</v>
      </c>
      <c r="J9" s="149"/>
      <c r="O9" s="142"/>
    </row>
    <row r="10" spans="2:26" ht="12" customHeight="1" x14ac:dyDescent="0.2">
      <c r="B10" s="142" t="s">
        <v>113</v>
      </c>
      <c r="C10" s="149" t="s">
        <v>264</v>
      </c>
      <c r="D10" s="150"/>
      <c r="E10" s="146" t="s">
        <v>63</v>
      </c>
      <c r="F10" s="142"/>
      <c r="H10" s="159"/>
      <c r="J10" s="159"/>
      <c r="O10" s="142"/>
    </row>
    <row r="11" spans="2:26" ht="12" customHeight="1" x14ac:dyDescent="0.2">
      <c r="D11" s="142" t="s">
        <v>79</v>
      </c>
      <c r="E11" s="158" t="s">
        <v>264</v>
      </c>
      <c r="F11" s="150"/>
      <c r="H11" s="159"/>
      <c r="J11" s="159"/>
      <c r="O11" s="142"/>
    </row>
    <row r="12" spans="2:26" ht="12" customHeight="1" x14ac:dyDescent="0.2">
      <c r="B12" s="142" t="s">
        <v>114</v>
      </c>
      <c r="C12" s="149" t="s">
        <v>175</v>
      </c>
      <c r="D12" s="150"/>
      <c r="E12" s="155"/>
      <c r="F12" s="142"/>
      <c r="G12" s="155" t="s">
        <v>51</v>
      </c>
      <c r="H12" s="159"/>
      <c r="J12" s="159"/>
      <c r="O12" s="142"/>
    </row>
    <row r="13" spans="2:26" ht="12" customHeight="1" x14ac:dyDescent="0.2">
      <c r="D13" s="142"/>
      <c r="F13" s="142" t="s">
        <v>87</v>
      </c>
      <c r="G13" s="158" t="s">
        <v>264</v>
      </c>
      <c r="H13" s="160"/>
      <c r="J13" s="159"/>
      <c r="O13" s="142"/>
    </row>
    <row r="14" spans="2:26" ht="12" customHeight="1" x14ac:dyDescent="0.2">
      <c r="B14" s="142" t="s">
        <v>112</v>
      </c>
      <c r="C14" s="149" t="s">
        <v>200</v>
      </c>
      <c r="D14" s="150"/>
      <c r="E14" s="146" t="s">
        <v>63</v>
      </c>
      <c r="F14" s="142"/>
      <c r="G14" s="155"/>
      <c r="J14" s="159"/>
      <c r="O14" s="142"/>
    </row>
    <row r="15" spans="2:26" ht="12" customHeight="1" x14ac:dyDescent="0.2">
      <c r="D15" s="142" t="s">
        <v>77</v>
      </c>
      <c r="E15" s="158" t="s">
        <v>103</v>
      </c>
      <c r="F15" s="152"/>
      <c r="J15" s="159"/>
      <c r="O15" s="142"/>
    </row>
    <row r="16" spans="2:26" ht="12" customHeight="1" x14ac:dyDescent="0.2">
      <c r="B16" s="142" t="s">
        <v>116</v>
      </c>
      <c r="C16" s="149" t="s">
        <v>103</v>
      </c>
      <c r="D16" s="150"/>
      <c r="E16" s="155"/>
      <c r="F16" s="142"/>
      <c r="J16" s="159"/>
      <c r="K16" s="146" t="s">
        <v>51</v>
      </c>
      <c r="O16" s="142"/>
    </row>
    <row r="17" spans="2:15" ht="12" customHeight="1" x14ac:dyDescent="0.2">
      <c r="D17" s="142"/>
      <c r="F17" s="142"/>
      <c r="K17" s="158" t="s">
        <v>95</v>
      </c>
      <c r="L17" s="149">
        <v>1.2</v>
      </c>
      <c r="O17" s="142"/>
    </row>
    <row r="18" spans="2:15" ht="12" customHeight="1" x14ac:dyDescent="0.2">
      <c r="B18" s="142" t="s">
        <v>117</v>
      </c>
      <c r="C18" s="149" t="s">
        <v>98</v>
      </c>
      <c r="D18" s="150"/>
      <c r="E18" s="146" t="s">
        <v>63</v>
      </c>
      <c r="F18" s="142"/>
      <c r="J18" s="159"/>
      <c r="O18" s="142"/>
    </row>
    <row r="19" spans="2:15" ht="12" customHeight="1" x14ac:dyDescent="0.2">
      <c r="D19" s="142" t="s">
        <v>80</v>
      </c>
      <c r="E19" s="158" t="s">
        <v>98</v>
      </c>
      <c r="F19" s="150"/>
      <c r="J19" s="159"/>
      <c r="O19" s="142"/>
    </row>
    <row r="20" spans="2:15" ht="12" customHeight="1" x14ac:dyDescent="0.2">
      <c r="B20" s="142" t="s">
        <v>178</v>
      </c>
      <c r="C20" s="149" t="s">
        <v>100</v>
      </c>
      <c r="D20" s="150"/>
      <c r="E20" s="155"/>
      <c r="F20" s="142"/>
      <c r="G20" s="155" t="s">
        <v>51</v>
      </c>
      <c r="J20" s="159"/>
      <c r="O20" s="142"/>
    </row>
    <row r="21" spans="2:15" ht="12" customHeight="1" x14ac:dyDescent="0.2">
      <c r="D21" s="142"/>
      <c r="F21" s="142" t="s">
        <v>85</v>
      </c>
      <c r="G21" s="158" t="s">
        <v>98</v>
      </c>
      <c r="H21" s="149"/>
      <c r="J21" s="159"/>
      <c r="O21" s="142"/>
    </row>
    <row r="22" spans="2:15" ht="12" customHeight="1" x14ac:dyDescent="0.2">
      <c r="B22" s="142" t="s">
        <v>119</v>
      </c>
      <c r="C22" s="149" t="s">
        <v>272</v>
      </c>
      <c r="D22" s="150"/>
      <c r="E22" s="146" t="s">
        <v>63</v>
      </c>
      <c r="F22" s="142"/>
      <c r="G22" s="155"/>
      <c r="H22" s="159"/>
      <c r="J22" s="159"/>
      <c r="O22" s="142"/>
    </row>
    <row r="23" spans="2:15" ht="12" customHeight="1" x14ac:dyDescent="0.2">
      <c r="D23" s="142" t="s">
        <v>76</v>
      </c>
      <c r="E23" s="158" t="s">
        <v>236</v>
      </c>
      <c r="F23" s="152"/>
      <c r="H23" s="159"/>
      <c r="J23" s="159"/>
      <c r="O23" s="142"/>
    </row>
    <row r="24" spans="2:15" ht="12" customHeight="1" x14ac:dyDescent="0.2">
      <c r="B24" s="142" t="s">
        <v>120</v>
      </c>
      <c r="C24" s="149" t="s">
        <v>236</v>
      </c>
      <c r="D24" s="150"/>
      <c r="E24" s="155"/>
      <c r="F24" s="142"/>
      <c r="H24" s="159"/>
      <c r="I24" s="146" t="s">
        <v>51</v>
      </c>
      <c r="J24" s="159"/>
      <c r="O24" s="142"/>
    </row>
    <row r="25" spans="2:15" ht="12" customHeight="1" x14ac:dyDescent="0.2">
      <c r="D25" s="142"/>
      <c r="F25" s="142"/>
      <c r="H25" s="151" t="s">
        <v>89</v>
      </c>
      <c r="I25" s="149" t="s">
        <v>102</v>
      </c>
      <c r="J25" s="160"/>
      <c r="O25" s="142"/>
    </row>
    <row r="26" spans="2:15" ht="12" customHeight="1" x14ac:dyDescent="0.2">
      <c r="B26" s="142" t="s">
        <v>121</v>
      </c>
      <c r="C26" s="149" t="s">
        <v>99</v>
      </c>
      <c r="D26" s="150"/>
      <c r="E26" s="146" t="s">
        <v>63</v>
      </c>
      <c r="F26" s="142"/>
      <c r="H26" s="159"/>
      <c r="O26" s="142"/>
    </row>
    <row r="27" spans="2:15" ht="12" customHeight="1" x14ac:dyDescent="0.2">
      <c r="D27" s="142" t="s">
        <v>179</v>
      </c>
      <c r="E27" s="158" t="s">
        <v>99</v>
      </c>
      <c r="F27" s="150"/>
      <c r="H27" s="159"/>
      <c r="I27" s="142" t="s">
        <v>91</v>
      </c>
      <c r="J27" s="146" t="s">
        <v>264</v>
      </c>
      <c r="L27" s="146" t="s">
        <v>48</v>
      </c>
      <c r="O27" s="142"/>
    </row>
    <row r="28" spans="2:15" ht="12" customHeight="1" x14ac:dyDescent="0.2">
      <c r="B28" s="142" t="s">
        <v>122</v>
      </c>
      <c r="C28" s="149" t="s">
        <v>267</v>
      </c>
      <c r="D28" s="150"/>
      <c r="E28" s="155"/>
      <c r="F28" s="142"/>
      <c r="G28" s="155" t="s">
        <v>63</v>
      </c>
      <c r="H28" s="159"/>
      <c r="J28" s="153"/>
      <c r="K28" s="157"/>
      <c r="L28" s="149" t="s">
        <v>98</v>
      </c>
      <c r="M28" s="149">
        <v>3.4</v>
      </c>
      <c r="O28" s="142"/>
    </row>
    <row r="29" spans="2:15" ht="12" customHeight="1" x14ac:dyDescent="0.2">
      <c r="D29" s="142"/>
      <c r="F29" s="142" t="s">
        <v>84</v>
      </c>
      <c r="G29" s="158" t="s">
        <v>102</v>
      </c>
      <c r="H29" s="160"/>
      <c r="I29" s="142" t="s">
        <v>89</v>
      </c>
      <c r="J29" s="149" t="s">
        <v>98</v>
      </c>
      <c r="K29" s="160"/>
      <c r="O29" s="142"/>
    </row>
    <row r="30" spans="2:15" ht="12" customHeight="1" x14ac:dyDescent="0.2">
      <c r="B30" s="142" t="s">
        <v>118</v>
      </c>
      <c r="C30" s="149" t="s">
        <v>269</v>
      </c>
      <c r="D30" s="150"/>
      <c r="E30" s="146" t="s">
        <v>63</v>
      </c>
      <c r="F30" s="142"/>
      <c r="G30" s="155"/>
      <c r="O30" s="142"/>
    </row>
    <row r="31" spans="2:15" ht="12" customHeight="1" x14ac:dyDescent="0.2">
      <c r="D31" s="142" t="s">
        <v>180</v>
      </c>
      <c r="E31" s="158" t="s">
        <v>102</v>
      </c>
      <c r="F31" s="152"/>
      <c r="O31" s="142"/>
    </row>
    <row r="32" spans="2:15" ht="12" customHeight="1" x14ac:dyDescent="0.2">
      <c r="B32" s="142" t="s">
        <v>123</v>
      </c>
      <c r="C32" s="149" t="s">
        <v>102</v>
      </c>
      <c r="D32" s="150"/>
      <c r="E32" s="155"/>
      <c r="O32" s="142"/>
    </row>
    <row r="34" spans="2:13" ht="12" customHeight="1" x14ac:dyDescent="0.2">
      <c r="B34" s="142" t="s">
        <v>88</v>
      </c>
      <c r="C34" s="146" t="s">
        <v>201</v>
      </c>
      <c r="E34" s="146" t="s">
        <v>63</v>
      </c>
    </row>
    <row r="35" spans="2:13" ht="12" customHeight="1" x14ac:dyDescent="0.2">
      <c r="C35" s="153"/>
      <c r="D35" s="161" t="s">
        <v>124</v>
      </c>
      <c r="E35" s="149" t="s">
        <v>103</v>
      </c>
      <c r="F35" s="149"/>
      <c r="I35" s="142" t="s">
        <v>124</v>
      </c>
      <c r="J35" s="146" t="s">
        <v>201</v>
      </c>
      <c r="L35" s="146" t="s">
        <v>63</v>
      </c>
    </row>
    <row r="36" spans="2:13" ht="12" customHeight="1" x14ac:dyDescent="0.2">
      <c r="B36" s="142" t="s">
        <v>87</v>
      </c>
      <c r="C36" s="149" t="s">
        <v>103</v>
      </c>
      <c r="D36" s="152"/>
      <c r="G36" s="155" t="s">
        <v>63</v>
      </c>
      <c r="I36" s="142"/>
      <c r="J36" s="153"/>
      <c r="K36" s="157"/>
      <c r="L36" s="149" t="s">
        <v>201</v>
      </c>
      <c r="M36" s="149">
        <v>7.8</v>
      </c>
    </row>
    <row r="37" spans="2:13" ht="12" customHeight="1" x14ac:dyDescent="0.2">
      <c r="D37" s="142"/>
      <c r="G37" s="155" t="s">
        <v>99</v>
      </c>
      <c r="H37" s="146">
        <v>5.6</v>
      </c>
      <c r="I37" s="142" t="s">
        <v>125</v>
      </c>
      <c r="J37" s="149" t="s">
        <v>236</v>
      </c>
      <c r="K37" s="160"/>
    </row>
    <row r="38" spans="2:13" ht="12" customHeight="1" x14ac:dyDescent="0.2">
      <c r="B38" s="142" t="s">
        <v>85</v>
      </c>
      <c r="C38" s="146" t="s">
        <v>236</v>
      </c>
      <c r="D38" s="142"/>
      <c r="E38" s="146" t="s">
        <v>51</v>
      </c>
      <c r="G38" s="156"/>
      <c r="H38" s="153"/>
    </row>
    <row r="39" spans="2:13" ht="12" customHeight="1" x14ac:dyDescent="0.2">
      <c r="C39" s="153"/>
      <c r="D39" s="161" t="s">
        <v>125</v>
      </c>
      <c r="E39" s="149" t="s">
        <v>99</v>
      </c>
      <c r="F39" s="149"/>
      <c r="G39" s="155"/>
    </row>
    <row r="40" spans="2:13" ht="12" customHeight="1" x14ac:dyDescent="0.2">
      <c r="B40" s="142" t="s">
        <v>84</v>
      </c>
      <c r="C40" s="149" t="s">
        <v>99</v>
      </c>
      <c r="D40" s="160"/>
    </row>
    <row r="42" spans="2:13" ht="12" customHeight="1" x14ac:dyDescent="0.2">
      <c r="B42" s="142" t="s">
        <v>82</v>
      </c>
      <c r="C42" s="146" t="s">
        <v>268</v>
      </c>
      <c r="E42" s="146" t="s">
        <v>63</v>
      </c>
    </row>
    <row r="43" spans="2:13" ht="12" customHeight="1" x14ac:dyDescent="0.2">
      <c r="C43" s="153"/>
      <c r="D43" s="161" t="s">
        <v>127</v>
      </c>
      <c r="E43" s="179" t="s">
        <v>268</v>
      </c>
      <c r="F43" s="150"/>
    </row>
    <row r="44" spans="2:13" ht="12" customHeight="1" x14ac:dyDescent="0.2">
      <c r="B44" s="142" t="s">
        <v>81</v>
      </c>
      <c r="C44" s="149" t="s">
        <v>273</v>
      </c>
      <c r="D44" s="152"/>
      <c r="E44" s="142"/>
      <c r="F44" s="142"/>
      <c r="G44" s="155" t="s">
        <v>51</v>
      </c>
    </row>
    <row r="45" spans="2:13" ht="12" customHeight="1" x14ac:dyDescent="0.2">
      <c r="D45" s="142"/>
      <c r="E45" s="142"/>
      <c r="F45" s="142" t="s">
        <v>181</v>
      </c>
      <c r="G45" s="158" t="s">
        <v>268</v>
      </c>
      <c r="H45" s="149"/>
    </row>
    <row r="46" spans="2:13" ht="12" customHeight="1" x14ac:dyDescent="0.2">
      <c r="B46" s="142" t="s">
        <v>79</v>
      </c>
      <c r="C46" s="146" t="s">
        <v>175</v>
      </c>
      <c r="D46" s="142"/>
      <c r="E46" s="180" t="s">
        <v>51</v>
      </c>
      <c r="F46" s="142"/>
      <c r="G46" s="155"/>
      <c r="I46" s="155"/>
    </row>
    <row r="47" spans="2:13" ht="12" customHeight="1" x14ac:dyDescent="0.2">
      <c r="C47" s="153"/>
      <c r="D47" s="161" t="s">
        <v>129</v>
      </c>
      <c r="E47" s="179" t="s">
        <v>200</v>
      </c>
      <c r="F47" s="150"/>
      <c r="G47" s="155"/>
      <c r="H47" s="159"/>
      <c r="I47" s="142" t="s">
        <v>181</v>
      </c>
      <c r="J47" s="146" t="s">
        <v>200</v>
      </c>
      <c r="L47" s="146" t="s">
        <v>51</v>
      </c>
    </row>
    <row r="48" spans="2:13" ht="12" customHeight="1" x14ac:dyDescent="0.2">
      <c r="B48" s="142" t="s">
        <v>77</v>
      </c>
      <c r="C48" s="149" t="s">
        <v>200</v>
      </c>
      <c r="D48" s="152"/>
      <c r="E48" s="142"/>
      <c r="F48" s="142"/>
      <c r="G48" s="146" t="s">
        <v>51</v>
      </c>
      <c r="H48" s="159"/>
      <c r="I48" s="142"/>
      <c r="J48" s="153"/>
      <c r="K48" s="157"/>
      <c r="L48" s="149" t="s">
        <v>100</v>
      </c>
      <c r="M48" s="149">
        <v>11.12</v>
      </c>
    </row>
    <row r="49" spans="2:13" ht="12" customHeight="1" x14ac:dyDescent="0.2">
      <c r="D49" s="142"/>
      <c r="E49" s="142"/>
      <c r="F49" s="142"/>
      <c r="G49" s="178" t="s">
        <v>274</v>
      </c>
      <c r="H49" s="160"/>
      <c r="I49" s="142" t="s">
        <v>182</v>
      </c>
      <c r="J49" s="149" t="s">
        <v>100</v>
      </c>
      <c r="K49" s="160"/>
    </row>
    <row r="50" spans="2:13" ht="12" customHeight="1" x14ac:dyDescent="0.2">
      <c r="B50" s="142" t="s">
        <v>80</v>
      </c>
      <c r="C50" s="146" t="s">
        <v>100</v>
      </c>
      <c r="D50" s="142"/>
      <c r="E50" s="180" t="s">
        <v>51</v>
      </c>
      <c r="F50" s="142"/>
      <c r="I50" s="155"/>
    </row>
    <row r="51" spans="2:13" ht="12" customHeight="1" x14ac:dyDescent="0.2">
      <c r="C51" s="153"/>
      <c r="D51" s="161" t="s">
        <v>126</v>
      </c>
      <c r="E51" s="179" t="s">
        <v>100</v>
      </c>
      <c r="F51" s="150"/>
      <c r="I51" s="155"/>
    </row>
    <row r="52" spans="2:13" ht="12" customHeight="1" x14ac:dyDescent="0.2">
      <c r="B52" s="142" t="s">
        <v>76</v>
      </c>
      <c r="C52" s="149" t="s">
        <v>203</v>
      </c>
      <c r="D52" s="152"/>
      <c r="E52" s="142"/>
      <c r="F52" s="142"/>
      <c r="G52" s="155" t="s">
        <v>63</v>
      </c>
      <c r="I52" s="155"/>
    </row>
    <row r="53" spans="2:13" ht="12" customHeight="1" x14ac:dyDescent="0.2">
      <c r="D53" s="142"/>
      <c r="E53" s="142"/>
      <c r="F53" s="142" t="s">
        <v>182</v>
      </c>
      <c r="G53" s="158" t="s">
        <v>269</v>
      </c>
      <c r="H53" s="149"/>
      <c r="I53" s="155"/>
    </row>
    <row r="54" spans="2:13" ht="12" customHeight="1" x14ac:dyDescent="0.2">
      <c r="B54" s="142" t="s">
        <v>179</v>
      </c>
      <c r="C54" s="146" t="s">
        <v>267</v>
      </c>
      <c r="D54" s="142"/>
      <c r="E54" s="180" t="s">
        <v>63</v>
      </c>
      <c r="F54" s="142"/>
      <c r="G54" s="155"/>
    </row>
    <row r="55" spans="2:13" ht="12" customHeight="1" x14ac:dyDescent="0.2">
      <c r="C55" s="153"/>
      <c r="D55" s="161" t="s">
        <v>130</v>
      </c>
      <c r="E55" s="179" t="s">
        <v>269</v>
      </c>
      <c r="F55" s="150"/>
      <c r="G55" s="155"/>
    </row>
    <row r="56" spans="2:13" ht="12" customHeight="1" x14ac:dyDescent="0.2">
      <c r="B56" s="142" t="s">
        <v>180</v>
      </c>
      <c r="C56" s="149" t="s">
        <v>269</v>
      </c>
      <c r="D56" s="152"/>
      <c r="E56" s="142"/>
      <c r="F56" s="142"/>
    </row>
    <row r="57" spans="2:13" ht="12" customHeight="1" x14ac:dyDescent="0.2">
      <c r="B57" s="146"/>
      <c r="D57" s="142"/>
      <c r="E57" s="142"/>
      <c r="F57" s="142"/>
    </row>
    <row r="58" spans="2:13" ht="12" customHeight="1" x14ac:dyDescent="0.2">
      <c r="B58" s="142" t="s">
        <v>127</v>
      </c>
      <c r="C58" s="146" t="s">
        <v>266</v>
      </c>
      <c r="E58" s="146" t="s">
        <v>48</v>
      </c>
    </row>
    <row r="59" spans="2:13" ht="12" customHeight="1" x14ac:dyDescent="0.2">
      <c r="C59" s="153"/>
      <c r="D59" s="161" t="s">
        <v>183</v>
      </c>
      <c r="E59" s="146" t="s">
        <v>266</v>
      </c>
    </row>
    <row r="60" spans="2:13" ht="12" customHeight="1" x14ac:dyDescent="0.2">
      <c r="B60" s="142" t="s">
        <v>129</v>
      </c>
      <c r="C60" s="149" t="s">
        <v>175</v>
      </c>
      <c r="D60" s="152"/>
      <c r="E60" s="153"/>
      <c r="F60" s="157"/>
      <c r="G60" s="146" t="s">
        <v>63</v>
      </c>
    </row>
    <row r="61" spans="2:13" ht="12" customHeight="1" x14ac:dyDescent="0.2">
      <c r="D61" s="142"/>
      <c r="F61" s="159"/>
      <c r="G61" s="149" t="s">
        <v>203</v>
      </c>
      <c r="H61" s="149">
        <v>13.14</v>
      </c>
    </row>
    <row r="62" spans="2:13" ht="12" customHeight="1" x14ac:dyDescent="0.2">
      <c r="B62" s="142" t="s">
        <v>126</v>
      </c>
      <c r="C62" s="146" t="s">
        <v>203</v>
      </c>
      <c r="D62" s="142"/>
      <c r="E62" s="146" t="s">
        <v>63</v>
      </c>
      <c r="F62" s="159"/>
      <c r="I62" s="142" t="s">
        <v>183</v>
      </c>
      <c r="J62" s="146" t="s">
        <v>175</v>
      </c>
      <c r="L62" s="146" t="s">
        <v>51</v>
      </c>
    </row>
    <row r="63" spans="2:13" ht="12" customHeight="1" x14ac:dyDescent="0.2">
      <c r="C63" s="153"/>
      <c r="D63" s="161" t="s">
        <v>184</v>
      </c>
      <c r="E63" s="149" t="s">
        <v>203</v>
      </c>
      <c r="F63" s="160"/>
      <c r="I63" s="142"/>
      <c r="J63" s="153"/>
      <c r="K63" s="157"/>
      <c r="L63" s="149" t="s">
        <v>175</v>
      </c>
      <c r="M63" s="149">
        <v>15.16</v>
      </c>
    </row>
    <row r="64" spans="2:13" ht="12" customHeight="1" x14ac:dyDescent="0.2">
      <c r="B64" s="142" t="s">
        <v>130</v>
      </c>
      <c r="C64" s="149" t="s">
        <v>267</v>
      </c>
      <c r="D64" s="152"/>
      <c r="I64" s="142" t="s">
        <v>184</v>
      </c>
      <c r="J64" s="149" t="s">
        <v>267</v>
      </c>
      <c r="K64" s="160"/>
    </row>
    <row r="67" spans="2:12" ht="14.25" customHeight="1" x14ac:dyDescent="0.3">
      <c r="G67" s="141" t="s">
        <v>92</v>
      </c>
    </row>
    <row r="68" spans="2:12" ht="12" customHeight="1" x14ac:dyDescent="0.2">
      <c r="B68" s="142" t="s">
        <v>132</v>
      </c>
      <c r="C68" s="149" t="s">
        <v>170</v>
      </c>
      <c r="D68" s="149"/>
      <c r="E68" s="146" t="s">
        <v>63</v>
      </c>
      <c r="F68" s="142"/>
    </row>
    <row r="69" spans="2:12" ht="12" customHeight="1" x14ac:dyDescent="0.2">
      <c r="D69" s="142" t="s">
        <v>135</v>
      </c>
      <c r="E69" s="158" t="s">
        <v>170</v>
      </c>
      <c r="F69" s="150"/>
    </row>
    <row r="70" spans="2:12" ht="12" customHeight="1" x14ac:dyDescent="0.2">
      <c r="B70" s="142" t="s">
        <v>142</v>
      </c>
      <c r="C70" s="149" t="s">
        <v>167</v>
      </c>
      <c r="D70" s="150"/>
      <c r="E70" s="155"/>
      <c r="F70" s="142"/>
      <c r="G70" s="155" t="s">
        <v>63</v>
      </c>
      <c r="L70" s="146" t="s">
        <v>78</v>
      </c>
    </row>
    <row r="71" spans="2:12" ht="12" customHeight="1" x14ac:dyDescent="0.2">
      <c r="D71" s="142"/>
      <c r="F71" s="142" t="s">
        <v>134</v>
      </c>
      <c r="G71" s="158" t="s">
        <v>170</v>
      </c>
      <c r="H71" s="149"/>
    </row>
    <row r="72" spans="2:12" ht="12" customHeight="1" x14ac:dyDescent="0.2">
      <c r="B72" s="142" t="s">
        <v>133</v>
      </c>
      <c r="C72" s="149" t="s">
        <v>96</v>
      </c>
      <c r="D72" s="150"/>
      <c r="E72" s="146" t="s">
        <v>51</v>
      </c>
      <c r="F72" s="142"/>
      <c r="G72" s="155"/>
      <c r="H72" s="159"/>
    </row>
    <row r="73" spans="2:12" ht="12" customHeight="1" x14ac:dyDescent="0.2">
      <c r="D73" s="142" t="s">
        <v>139</v>
      </c>
      <c r="E73" s="158" t="s">
        <v>271</v>
      </c>
      <c r="F73" s="152"/>
      <c r="H73" s="159"/>
    </row>
    <row r="74" spans="2:12" ht="12" customHeight="1" x14ac:dyDescent="0.2">
      <c r="B74" s="142" t="s">
        <v>185</v>
      </c>
      <c r="C74" s="149" t="s">
        <v>271</v>
      </c>
      <c r="D74" s="150"/>
      <c r="E74" s="155"/>
      <c r="F74" s="142"/>
      <c r="H74" s="159"/>
      <c r="I74" s="146" t="s">
        <v>51</v>
      </c>
    </row>
    <row r="75" spans="2:12" ht="12" customHeight="1" x14ac:dyDescent="0.2">
      <c r="D75" s="142"/>
      <c r="F75" s="142"/>
      <c r="H75" s="151" t="s">
        <v>137</v>
      </c>
      <c r="I75" s="149" t="s">
        <v>170</v>
      </c>
      <c r="J75" s="149"/>
    </row>
    <row r="76" spans="2:12" ht="12" customHeight="1" x14ac:dyDescent="0.2">
      <c r="B76" s="142" t="s">
        <v>138</v>
      </c>
      <c r="C76" s="149" t="s">
        <v>166</v>
      </c>
      <c r="D76" s="150"/>
      <c r="E76" s="146" t="s">
        <v>63</v>
      </c>
      <c r="F76" s="142"/>
      <c r="H76" s="159"/>
      <c r="J76" s="159"/>
    </row>
    <row r="77" spans="2:12" ht="12" customHeight="1" x14ac:dyDescent="0.2">
      <c r="D77" s="142" t="s">
        <v>143</v>
      </c>
      <c r="E77" s="158" t="s">
        <v>166</v>
      </c>
      <c r="F77" s="150"/>
      <c r="H77" s="159"/>
      <c r="J77" s="159"/>
    </row>
    <row r="78" spans="2:12" ht="12" customHeight="1" x14ac:dyDescent="0.2">
      <c r="B78" s="142" t="s">
        <v>140</v>
      </c>
      <c r="C78" s="149" t="s">
        <v>174</v>
      </c>
      <c r="D78" s="150"/>
      <c r="E78" s="155"/>
      <c r="F78" s="142"/>
      <c r="G78" s="155" t="s">
        <v>63</v>
      </c>
      <c r="H78" s="159"/>
      <c r="J78" s="159"/>
    </row>
    <row r="79" spans="2:12" ht="12" customHeight="1" x14ac:dyDescent="0.2">
      <c r="D79" s="142"/>
      <c r="F79" s="142" t="s">
        <v>141</v>
      </c>
      <c r="G79" s="158" t="s">
        <v>275</v>
      </c>
      <c r="H79" s="160"/>
      <c r="J79" s="159"/>
    </row>
    <row r="80" spans="2:12" ht="12" customHeight="1" x14ac:dyDescent="0.2">
      <c r="B80" s="142" t="s">
        <v>136</v>
      </c>
      <c r="C80" s="149" t="s">
        <v>107</v>
      </c>
      <c r="D80" s="150"/>
      <c r="E80" s="146" t="s">
        <v>51</v>
      </c>
      <c r="F80" s="142"/>
      <c r="G80" s="155"/>
      <c r="J80" s="159"/>
    </row>
    <row r="81" spans="2:13" ht="12" customHeight="1" x14ac:dyDescent="0.2">
      <c r="D81" s="142" t="s">
        <v>146</v>
      </c>
      <c r="E81" s="158" t="s">
        <v>275</v>
      </c>
      <c r="F81" s="152"/>
      <c r="J81" s="159"/>
    </row>
    <row r="82" spans="2:13" ht="12" customHeight="1" x14ac:dyDescent="0.2">
      <c r="B82" s="142" t="s">
        <v>144</v>
      </c>
      <c r="C82" s="149" t="s">
        <v>173</v>
      </c>
      <c r="D82" s="150"/>
      <c r="E82" s="155"/>
      <c r="F82" s="142"/>
      <c r="J82" s="159"/>
      <c r="K82" s="146" t="s">
        <v>51</v>
      </c>
    </row>
    <row r="83" spans="2:13" ht="12" customHeight="1" x14ac:dyDescent="0.2">
      <c r="D83" s="142"/>
      <c r="F83" s="142"/>
      <c r="K83" s="158" t="s">
        <v>170</v>
      </c>
      <c r="L83" s="149">
        <v>17.18</v>
      </c>
    </row>
    <row r="84" spans="2:13" ht="12" customHeight="1" x14ac:dyDescent="0.2">
      <c r="B84" s="142" t="s">
        <v>145</v>
      </c>
      <c r="C84" s="149" t="s">
        <v>101</v>
      </c>
      <c r="D84" s="150"/>
      <c r="E84" s="146" t="s">
        <v>51</v>
      </c>
      <c r="F84" s="142"/>
      <c r="J84" s="159"/>
    </row>
    <row r="85" spans="2:13" ht="12" customHeight="1" x14ac:dyDescent="0.2">
      <c r="D85" s="142" t="s">
        <v>150</v>
      </c>
      <c r="E85" s="158" t="s">
        <v>101</v>
      </c>
      <c r="F85" s="150"/>
      <c r="J85" s="159"/>
    </row>
    <row r="86" spans="2:13" ht="12" customHeight="1" x14ac:dyDescent="0.2">
      <c r="B86" s="142" t="s">
        <v>186</v>
      </c>
      <c r="C86" s="149" t="s">
        <v>106</v>
      </c>
      <c r="D86" s="150"/>
      <c r="E86" s="155"/>
      <c r="F86" s="142"/>
      <c r="G86" s="155" t="s">
        <v>51</v>
      </c>
      <c r="J86" s="159"/>
    </row>
    <row r="87" spans="2:13" ht="12" customHeight="1" x14ac:dyDescent="0.2">
      <c r="D87" s="142"/>
      <c r="F87" s="142" t="s">
        <v>148</v>
      </c>
      <c r="G87" s="158" t="s">
        <v>101</v>
      </c>
      <c r="H87" s="149"/>
      <c r="J87" s="159"/>
    </row>
    <row r="88" spans="2:13" ht="12" customHeight="1" x14ac:dyDescent="0.2">
      <c r="B88" s="142" t="s">
        <v>149</v>
      </c>
      <c r="C88" s="149" t="s">
        <v>202</v>
      </c>
      <c r="D88" s="150"/>
      <c r="E88" s="146" t="s">
        <v>48</v>
      </c>
      <c r="F88" s="142"/>
      <c r="G88" s="155"/>
      <c r="H88" s="159"/>
      <c r="J88" s="159"/>
    </row>
    <row r="89" spans="2:13" ht="12" customHeight="1" x14ac:dyDescent="0.2">
      <c r="D89" s="142" t="s">
        <v>154</v>
      </c>
      <c r="E89" s="158" t="s">
        <v>194</v>
      </c>
      <c r="F89" s="152"/>
      <c r="H89" s="159"/>
      <c r="J89" s="159"/>
    </row>
    <row r="90" spans="2:13" ht="12" customHeight="1" x14ac:dyDescent="0.2">
      <c r="B90" s="142" t="s">
        <v>151</v>
      </c>
      <c r="C90" s="149" t="s">
        <v>199</v>
      </c>
      <c r="D90" s="150"/>
      <c r="E90" s="155"/>
      <c r="F90" s="142"/>
      <c r="H90" s="159"/>
      <c r="I90" s="146" t="s">
        <v>51</v>
      </c>
      <c r="J90" s="159"/>
    </row>
    <row r="91" spans="2:13" ht="12" customHeight="1" x14ac:dyDescent="0.2">
      <c r="D91" s="142"/>
      <c r="F91" s="142"/>
      <c r="H91" s="151" t="s">
        <v>152</v>
      </c>
      <c r="I91" s="149" t="s">
        <v>265</v>
      </c>
      <c r="J91" s="160"/>
    </row>
    <row r="92" spans="2:13" ht="12" customHeight="1" x14ac:dyDescent="0.2">
      <c r="B92" s="142" t="s">
        <v>153</v>
      </c>
      <c r="C92" s="149" t="s">
        <v>270</v>
      </c>
      <c r="D92" s="150"/>
      <c r="E92" s="146" t="s">
        <v>63</v>
      </c>
      <c r="F92" s="142"/>
      <c r="H92" s="159"/>
    </row>
    <row r="93" spans="2:13" ht="12" customHeight="1" x14ac:dyDescent="0.2">
      <c r="D93" s="142" t="s">
        <v>187</v>
      </c>
      <c r="E93" s="158" t="s">
        <v>270</v>
      </c>
      <c r="F93" s="150"/>
      <c r="H93" s="159"/>
      <c r="I93" s="142" t="s">
        <v>137</v>
      </c>
      <c r="J93" s="146" t="s">
        <v>173</v>
      </c>
      <c r="L93" s="146" t="s">
        <v>63</v>
      </c>
    </row>
    <row r="94" spans="2:13" ht="12" customHeight="1" x14ac:dyDescent="0.2">
      <c r="B94" s="142" t="s">
        <v>155</v>
      </c>
      <c r="C94" s="149" t="s">
        <v>168</v>
      </c>
      <c r="D94" s="150"/>
      <c r="E94" s="155"/>
      <c r="F94" s="142"/>
      <c r="G94" s="155" t="s">
        <v>51</v>
      </c>
      <c r="H94" s="159"/>
      <c r="J94" s="153"/>
      <c r="K94" s="157"/>
      <c r="L94" s="149" t="s">
        <v>173</v>
      </c>
      <c r="M94" s="167" t="s">
        <v>159</v>
      </c>
    </row>
    <row r="95" spans="2:13" ht="12" customHeight="1" x14ac:dyDescent="0.2">
      <c r="D95" s="142"/>
      <c r="F95" s="142" t="s">
        <v>156</v>
      </c>
      <c r="G95" s="158" t="s">
        <v>265</v>
      </c>
      <c r="H95" s="160"/>
      <c r="I95" s="142" t="s">
        <v>152</v>
      </c>
      <c r="J95" s="149" t="s">
        <v>101</v>
      </c>
      <c r="K95" s="160"/>
    </row>
    <row r="96" spans="2:13" ht="12" customHeight="1" x14ac:dyDescent="0.2">
      <c r="B96" s="142" t="s">
        <v>147</v>
      </c>
      <c r="C96" s="149" t="s">
        <v>108</v>
      </c>
      <c r="D96" s="150"/>
      <c r="E96" s="146" t="s">
        <v>63</v>
      </c>
      <c r="F96" s="142"/>
      <c r="G96" s="155"/>
    </row>
    <row r="97" spans="2:13" ht="12" customHeight="1" x14ac:dyDescent="0.2">
      <c r="D97" s="142" t="s">
        <v>188</v>
      </c>
      <c r="E97" s="158" t="s">
        <v>265</v>
      </c>
      <c r="F97" s="152"/>
    </row>
    <row r="98" spans="2:13" ht="12" customHeight="1" x14ac:dyDescent="0.2">
      <c r="B98" s="142" t="s">
        <v>157</v>
      </c>
      <c r="C98" s="149" t="s">
        <v>265</v>
      </c>
      <c r="D98" s="150"/>
      <c r="E98" s="155"/>
    </row>
    <row r="99" spans="2:13" ht="6" customHeight="1" x14ac:dyDescent="0.2"/>
    <row r="100" spans="2:13" ht="12" customHeight="1" x14ac:dyDescent="0.2">
      <c r="B100" s="142" t="s">
        <v>134</v>
      </c>
      <c r="C100" s="146" t="s">
        <v>171</v>
      </c>
      <c r="E100" s="146" t="s">
        <v>63</v>
      </c>
    </row>
    <row r="101" spans="2:13" ht="12" customHeight="1" x14ac:dyDescent="0.2">
      <c r="C101" s="153"/>
      <c r="D101" s="161" t="s">
        <v>158</v>
      </c>
      <c r="E101" s="149" t="s">
        <v>171</v>
      </c>
      <c r="F101" s="149"/>
      <c r="I101" s="142" t="s">
        <v>158</v>
      </c>
      <c r="J101" s="146" t="s">
        <v>166</v>
      </c>
      <c r="L101" s="146" t="s">
        <v>51</v>
      </c>
    </row>
    <row r="102" spans="2:13" ht="12" customHeight="1" x14ac:dyDescent="0.2">
      <c r="B102" s="142" t="s">
        <v>141</v>
      </c>
      <c r="C102" s="149" t="s">
        <v>166</v>
      </c>
      <c r="D102" s="152"/>
      <c r="G102" s="155" t="s">
        <v>48</v>
      </c>
      <c r="I102" s="142"/>
      <c r="J102" s="153"/>
      <c r="K102" s="157"/>
      <c r="L102" s="149" t="s">
        <v>166</v>
      </c>
      <c r="M102" s="149">
        <v>23.24</v>
      </c>
    </row>
    <row r="103" spans="2:13" ht="12" customHeight="1" x14ac:dyDescent="0.2">
      <c r="D103" s="142"/>
      <c r="G103" s="155" t="s">
        <v>171</v>
      </c>
      <c r="H103" s="146">
        <v>21.22</v>
      </c>
      <c r="I103" s="142" t="s">
        <v>160</v>
      </c>
      <c r="J103" s="149" t="s">
        <v>199</v>
      </c>
      <c r="K103" s="160"/>
    </row>
    <row r="104" spans="2:13" ht="12" customHeight="1" x14ac:dyDescent="0.2">
      <c r="B104" s="142" t="s">
        <v>148</v>
      </c>
      <c r="C104" s="146" t="s">
        <v>199</v>
      </c>
      <c r="D104" s="142"/>
      <c r="E104" s="146" t="s">
        <v>51</v>
      </c>
      <c r="G104" s="156"/>
      <c r="H104" s="153"/>
    </row>
    <row r="105" spans="2:13" ht="12" customHeight="1" x14ac:dyDescent="0.2">
      <c r="C105" s="153"/>
      <c r="D105" s="161" t="s">
        <v>160</v>
      </c>
      <c r="E105" s="149" t="s">
        <v>169</v>
      </c>
      <c r="F105" s="149"/>
      <c r="G105" s="155"/>
    </row>
    <row r="106" spans="2:13" ht="12" customHeight="1" x14ac:dyDescent="0.2">
      <c r="B106" s="142" t="s">
        <v>156</v>
      </c>
      <c r="C106" s="149" t="s">
        <v>169</v>
      </c>
      <c r="D106" s="160"/>
    </row>
    <row r="107" spans="2:13" ht="3.75" customHeight="1" x14ac:dyDescent="0.2"/>
    <row r="108" spans="2:13" ht="12" customHeight="1" x14ac:dyDescent="0.2">
      <c r="B108" s="142" t="s">
        <v>135</v>
      </c>
      <c r="C108" s="146" t="s">
        <v>167</v>
      </c>
      <c r="E108" s="146" t="s">
        <v>51</v>
      </c>
    </row>
    <row r="109" spans="2:13" ht="12" customHeight="1" x14ac:dyDescent="0.2">
      <c r="C109" s="153"/>
      <c r="D109" s="161" t="s">
        <v>162</v>
      </c>
      <c r="E109" s="179" t="s">
        <v>167</v>
      </c>
      <c r="F109" s="150"/>
    </row>
    <row r="110" spans="2:13" ht="12" customHeight="1" x14ac:dyDescent="0.2">
      <c r="B110" s="142" t="s">
        <v>139</v>
      </c>
      <c r="C110" s="149" t="s">
        <v>96</v>
      </c>
      <c r="D110" s="152"/>
      <c r="E110" s="142"/>
      <c r="F110" s="142"/>
      <c r="G110" s="155" t="s">
        <v>63</v>
      </c>
    </row>
    <row r="111" spans="2:13" ht="12" customHeight="1" x14ac:dyDescent="0.2">
      <c r="D111" s="142"/>
      <c r="E111" s="142"/>
      <c r="F111" s="142" t="s">
        <v>189</v>
      </c>
      <c r="G111" s="158" t="s">
        <v>167</v>
      </c>
      <c r="H111" s="149"/>
    </row>
    <row r="112" spans="2:13" ht="12" customHeight="1" x14ac:dyDescent="0.2">
      <c r="B112" s="142" t="s">
        <v>143</v>
      </c>
      <c r="C112" s="146" t="s">
        <v>174</v>
      </c>
      <c r="D112" s="142"/>
      <c r="E112" s="180" t="s">
        <v>63</v>
      </c>
      <c r="F112" s="142"/>
      <c r="G112" s="155"/>
      <c r="I112" s="155"/>
    </row>
    <row r="113" spans="2:13" ht="12" customHeight="1" x14ac:dyDescent="0.2">
      <c r="C113" s="153"/>
      <c r="D113" s="161" t="s">
        <v>164</v>
      </c>
      <c r="E113" s="179" t="s">
        <v>107</v>
      </c>
      <c r="F113" s="150"/>
      <c r="G113" s="155"/>
      <c r="H113" s="159"/>
      <c r="I113" s="142" t="s">
        <v>189</v>
      </c>
      <c r="J113" s="146" t="s">
        <v>107</v>
      </c>
      <c r="L113" s="146" t="s">
        <v>51</v>
      </c>
    </row>
    <row r="114" spans="2:13" ht="12" customHeight="1" x14ac:dyDescent="0.2">
      <c r="B114" s="142" t="s">
        <v>146</v>
      </c>
      <c r="C114" s="149" t="s">
        <v>107</v>
      </c>
      <c r="D114" s="152"/>
      <c r="E114" s="142"/>
      <c r="F114" s="142"/>
      <c r="G114" s="146" t="s">
        <v>48</v>
      </c>
      <c r="H114" s="159"/>
      <c r="I114" s="142"/>
      <c r="J114" s="153"/>
      <c r="K114" s="157"/>
      <c r="L114" s="149" t="s">
        <v>107</v>
      </c>
      <c r="M114" s="149">
        <v>27.28</v>
      </c>
    </row>
    <row r="115" spans="2:13" ht="12" customHeight="1" x14ac:dyDescent="0.2">
      <c r="D115" s="142"/>
      <c r="E115" s="142"/>
      <c r="F115" s="142"/>
      <c r="G115" s="178" t="s">
        <v>195</v>
      </c>
      <c r="H115" s="160"/>
      <c r="I115" s="142" t="s">
        <v>190</v>
      </c>
      <c r="J115" s="149" t="s">
        <v>106</v>
      </c>
      <c r="K115" s="160"/>
    </row>
    <row r="116" spans="2:13" ht="12" customHeight="1" x14ac:dyDescent="0.2">
      <c r="B116" s="142" t="s">
        <v>150</v>
      </c>
      <c r="C116" s="146" t="s">
        <v>106</v>
      </c>
      <c r="D116" s="142"/>
      <c r="E116" s="180" t="s">
        <v>63</v>
      </c>
      <c r="F116" s="142"/>
      <c r="I116" s="155"/>
    </row>
    <row r="117" spans="2:13" ht="12" customHeight="1" x14ac:dyDescent="0.2">
      <c r="C117" s="153"/>
      <c r="D117" s="161" t="s">
        <v>161</v>
      </c>
      <c r="E117" s="179" t="s">
        <v>106</v>
      </c>
      <c r="F117" s="150"/>
      <c r="I117" s="155"/>
    </row>
    <row r="118" spans="2:13" ht="12" customHeight="1" x14ac:dyDescent="0.2">
      <c r="B118" s="142" t="s">
        <v>154</v>
      </c>
      <c r="C118" s="149" t="s">
        <v>202</v>
      </c>
      <c r="D118" s="152"/>
      <c r="E118" s="142"/>
      <c r="F118" s="142"/>
      <c r="G118" s="155" t="s">
        <v>51</v>
      </c>
      <c r="I118" s="155"/>
    </row>
    <row r="119" spans="2:13" ht="12" customHeight="1" x14ac:dyDescent="0.2">
      <c r="D119" s="142"/>
      <c r="E119" s="142"/>
      <c r="F119" s="142" t="s">
        <v>190</v>
      </c>
      <c r="G119" s="158" t="s">
        <v>108</v>
      </c>
      <c r="H119" s="149"/>
      <c r="I119" s="155"/>
    </row>
    <row r="120" spans="2:13" ht="12" customHeight="1" x14ac:dyDescent="0.2">
      <c r="B120" s="142" t="s">
        <v>187</v>
      </c>
      <c r="C120" s="146" t="s">
        <v>168</v>
      </c>
      <c r="D120" s="142"/>
      <c r="E120" s="180" t="s">
        <v>63</v>
      </c>
      <c r="F120" s="142"/>
      <c r="G120" s="155"/>
    </row>
    <row r="121" spans="2:13" ht="12" customHeight="1" x14ac:dyDescent="0.2">
      <c r="C121" s="153"/>
      <c r="D121" s="161" t="s">
        <v>165</v>
      </c>
      <c r="E121" s="179" t="s">
        <v>108</v>
      </c>
      <c r="F121" s="150"/>
      <c r="G121" s="155"/>
    </row>
    <row r="122" spans="2:13" ht="12" customHeight="1" x14ac:dyDescent="0.2">
      <c r="B122" s="142" t="s">
        <v>188</v>
      </c>
      <c r="C122" s="149" t="s">
        <v>108</v>
      </c>
      <c r="D122" s="152"/>
      <c r="E122" s="142"/>
      <c r="F122" s="142"/>
    </row>
    <row r="123" spans="2:13" ht="5.25" customHeight="1" x14ac:dyDescent="0.2">
      <c r="B123" s="146"/>
      <c r="D123" s="142"/>
      <c r="E123" s="142"/>
      <c r="F123" s="142"/>
    </row>
    <row r="124" spans="2:13" ht="12" customHeight="1" x14ac:dyDescent="0.2">
      <c r="B124" s="142" t="s">
        <v>162</v>
      </c>
      <c r="C124" s="146" t="s">
        <v>96</v>
      </c>
      <c r="E124" s="146" t="s">
        <v>51</v>
      </c>
    </row>
    <row r="125" spans="2:13" ht="12" customHeight="1" x14ac:dyDescent="0.2">
      <c r="C125" s="153"/>
      <c r="D125" s="161" t="s">
        <v>191</v>
      </c>
      <c r="E125" s="146" t="s">
        <v>96</v>
      </c>
    </row>
    <row r="126" spans="2:13" ht="12" customHeight="1" x14ac:dyDescent="0.2">
      <c r="B126" s="142" t="s">
        <v>164</v>
      </c>
      <c r="C126" s="149" t="s">
        <v>174</v>
      </c>
      <c r="D126" s="152"/>
      <c r="E126" s="153"/>
      <c r="F126" s="157"/>
      <c r="G126" s="146" t="s">
        <v>63</v>
      </c>
    </row>
    <row r="127" spans="2:13" ht="12" customHeight="1" x14ac:dyDescent="0.2">
      <c r="D127" s="142"/>
      <c r="F127" s="159"/>
      <c r="G127" s="149" t="s">
        <v>96</v>
      </c>
      <c r="H127" s="167" t="s">
        <v>192</v>
      </c>
    </row>
    <row r="128" spans="2:13" ht="12" customHeight="1" x14ac:dyDescent="0.2">
      <c r="B128" s="142" t="s">
        <v>161</v>
      </c>
      <c r="C128" s="146" t="s">
        <v>202</v>
      </c>
      <c r="D128" s="142"/>
      <c r="E128" s="146" t="s">
        <v>51</v>
      </c>
      <c r="F128" s="159"/>
    </row>
    <row r="129" spans="2:13" ht="12" customHeight="1" x14ac:dyDescent="0.2">
      <c r="C129" s="153"/>
      <c r="D129" s="161" t="s">
        <v>193</v>
      </c>
      <c r="E129" s="149" t="s">
        <v>168</v>
      </c>
      <c r="F129" s="160"/>
      <c r="I129" s="142" t="s">
        <v>191</v>
      </c>
      <c r="J129" s="146" t="s">
        <v>174</v>
      </c>
      <c r="L129" s="146" t="s">
        <v>51</v>
      </c>
    </row>
    <row r="130" spans="2:13" ht="12" customHeight="1" x14ac:dyDescent="0.2">
      <c r="B130" s="142" t="s">
        <v>165</v>
      </c>
      <c r="C130" s="149" t="s">
        <v>168</v>
      </c>
      <c r="D130" s="152"/>
      <c r="I130" s="142"/>
      <c r="J130" s="153"/>
      <c r="K130" s="157"/>
      <c r="L130" s="149" t="s">
        <v>174</v>
      </c>
      <c r="M130" s="149">
        <v>31.32</v>
      </c>
    </row>
    <row r="131" spans="2:13" ht="12" customHeight="1" x14ac:dyDescent="0.2">
      <c r="I131" s="142" t="s">
        <v>193</v>
      </c>
      <c r="J131" s="149" t="s">
        <v>202</v>
      </c>
      <c r="K131" s="160"/>
    </row>
  </sheetData>
  <pageMargins left="0.19685039370078741" right="0.39370078740157483" top="0.19685039370078741" bottom="0.19685039370078741" header="0" footer="0"/>
  <pageSetup paperSize="9" orientation="portrait" r:id="rId1"/>
  <rowBreaks count="1" manualBreakCount="1">
    <brk id="6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4F1E6-BCD3-4D50-B213-B7A01F4F2E4F}">
  <dimension ref="A1:O138"/>
  <sheetViews>
    <sheetView view="pageBreakPreview" zoomScale="115" zoomScaleNormal="100" zoomScaleSheetLayoutView="115" workbookViewId="0">
      <selection activeCell="K103" sqref="K103"/>
    </sheetView>
  </sheetViews>
  <sheetFormatPr defaultColWidth="8.6640625" defaultRowHeight="12.6" customHeight="1" x14ac:dyDescent="0.25"/>
  <cols>
    <col min="1" max="1" width="2.6640625" style="88" customWidth="1"/>
    <col min="2" max="2" width="8.6640625" style="4" customWidth="1"/>
    <col min="3" max="3" width="8.6640625" style="87" customWidth="1"/>
    <col min="4" max="4" width="8.6640625" style="4" customWidth="1"/>
    <col min="5" max="5" width="8.6640625" style="87" customWidth="1"/>
    <col min="6" max="6" width="8.6640625" style="4" customWidth="1"/>
    <col min="7" max="7" width="8.6640625" style="87" customWidth="1"/>
    <col min="8" max="16384" width="8.6640625" style="4"/>
  </cols>
  <sheetData>
    <row r="1" spans="1:15" s="67" customFormat="1" ht="18" customHeight="1" x14ac:dyDescent="0.3">
      <c r="A1" s="70"/>
      <c r="B1" s="67" t="s">
        <v>93</v>
      </c>
      <c r="E1" s="70" t="s">
        <v>94</v>
      </c>
      <c r="G1" s="70"/>
    </row>
    <row r="2" spans="1:15" s="67" customFormat="1" ht="10.5" customHeight="1" x14ac:dyDescent="0.3">
      <c r="A2" s="70"/>
      <c r="E2" s="70"/>
      <c r="G2" s="70"/>
    </row>
    <row r="3" spans="1:15" s="67" customFormat="1" ht="10.5" customHeight="1" x14ac:dyDescent="0.3">
      <c r="A3" s="70"/>
      <c r="E3" s="70"/>
      <c r="G3" s="70"/>
    </row>
    <row r="4" spans="1:15" s="67" customFormat="1" ht="10.5" customHeight="1" x14ac:dyDescent="0.3">
      <c r="A4" s="70"/>
      <c r="E4" s="70"/>
      <c r="G4" s="70"/>
    </row>
    <row r="5" spans="1:15" ht="15" customHeight="1" x14ac:dyDescent="0.25">
      <c r="A5" s="103">
        <v>1</v>
      </c>
      <c r="B5" s="190" t="s">
        <v>204</v>
      </c>
      <c r="C5" s="191"/>
      <c r="D5" s="1"/>
      <c r="E5" s="1"/>
      <c r="F5" s="1"/>
      <c r="G5" s="1"/>
      <c r="H5" s="1"/>
      <c r="I5" s="1"/>
      <c r="J5" s="118"/>
      <c r="K5" s="118"/>
      <c r="L5" s="116"/>
      <c r="M5" s="116"/>
      <c r="N5" s="116"/>
      <c r="O5" s="116"/>
    </row>
    <row r="6" spans="1:15" ht="15" customHeight="1" x14ac:dyDescent="0.25">
      <c r="A6" s="103"/>
      <c r="B6" s="117"/>
      <c r="C6" s="108"/>
      <c r="D6" s="120" t="s">
        <v>196</v>
      </c>
      <c r="E6" s="88"/>
      <c r="F6" s="116"/>
      <c r="G6" s="116"/>
      <c r="H6" s="116"/>
      <c r="I6" s="116"/>
      <c r="J6" s="116"/>
      <c r="K6" s="116"/>
      <c r="L6" s="116"/>
      <c r="M6" s="116"/>
      <c r="N6" s="116"/>
      <c r="O6" s="116"/>
    </row>
    <row r="7" spans="1:15" ht="15" customHeight="1" x14ac:dyDescent="0.25">
      <c r="A7" s="103">
        <v>2</v>
      </c>
      <c r="B7" s="98" t="s">
        <v>90</v>
      </c>
      <c r="C7" s="115"/>
      <c r="D7" s="114" t="s">
        <v>78</v>
      </c>
      <c r="E7" s="95"/>
      <c r="F7" s="119" t="s">
        <v>63</v>
      </c>
      <c r="G7"/>
      <c r="H7"/>
      <c r="I7"/>
      <c r="J7"/>
      <c r="K7"/>
    </row>
    <row r="8" spans="1:15" ht="15" customHeight="1" x14ac:dyDescent="0.25">
      <c r="A8" s="103"/>
      <c r="B8"/>
      <c r="C8" s="110"/>
      <c r="D8" s="91"/>
      <c r="E8" s="100"/>
      <c r="F8" s="129" t="s">
        <v>103</v>
      </c>
      <c r="G8" s="98"/>
      <c r="H8"/>
      <c r="I8"/>
      <c r="J8"/>
      <c r="K8"/>
    </row>
    <row r="9" spans="1:15" ht="15" customHeight="1" x14ac:dyDescent="0.25">
      <c r="A9" s="103">
        <v>3</v>
      </c>
      <c r="B9" s="129" t="s">
        <v>205</v>
      </c>
      <c r="C9" s="110"/>
      <c r="D9" s="131" t="s">
        <v>51</v>
      </c>
      <c r="E9" s="100"/>
      <c r="F9" t="s">
        <v>88</v>
      </c>
      <c r="G9" s="113"/>
      <c r="H9"/>
      <c r="I9"/>
      <c r="J9"/>
      <c r="K9"/>
    </row>
    <row r="10" spans="1:15" ht="15" customHeight="1" x14ac:dyDescent="0.25">
      <c r="A10" s="103"/>
      <c r="B10" s="109"/>
      <c r="C10" s="108"/>
      <c r="D10" s="126" t="s">
        <v>103</v>
      </c>
      <c r="E10" s="93"/>
      <c r="F10"/>
      <c r="G10" s="100"/>
      <c r="H10"/>
      <c r="I10"/>
      <c r="J10"/>
      <c r="K10"/>
    </row>
    <row r="11" spans="1:15" ht="15" customHeight="1" x14ac:dyDescent="0.25">
      <c r="A11" s="103">
        <v>4</v>
      </c>
      <c r="B11" s="129" t="s">
        <v>206</v>
      </c>
      <c r="C11" s="107"/>
      <c r="D11" s="91" t="s">
        <v>82</v>
      </c>
      <c r="E11" s="90"/>
      <c r="F11"/>
      <c r="G11" s="100"/>
      <c r="H11"/>
      <c r="I11"/>
      <c r="J11"/>
      <c r="K11"/>
    </row>
    <row r="12" spans="1:15" ht="15" customHeight="1" x14ac:dyDescent="0.25">
      <c r="A12" s="103"/>
      <c r="B12"/>
      <c r="C12" s="110"/>
      <c r="D12" s="91"/>
      <c r="E12" s="90"/>
      <c r="F12"/>
      <c r="G12" s="100"/>
      <c r="H12" s="4" t="s">
        <v>63</v>
      </c>
      <c r="I12"/>
      <c r="J12"/>
      <c r="K12"/>
    </row>
    <row r="13" spans="1:15" ht="15" customHeight="1" x14ac:dyDescent="0.25">
      <c r="A13" s="103">
        <v>5</v>
      </c>
      <c r="B13" s="4" t="s">
        <v>207</v>
      </c>
      <c r="C13" s="110"/>
      <c r="D13" s="131" t="s">
        <v>51</v>
      </c>
      <c r="E13" s="90"/>
      <c r="F13"/>
      <c r="G13" s="100"/>
      <c r="H13" s="4" t="s">
        <v>102</v>
      </c>
      <c r="I13"/>
      <c r="J13"/>
      <c r="K13"/>
    </row>
    <row r="14" spans="1:15" ht="15" customHeight="1" x14ac:dyDescent="0.25">
      <c r="A14" s="103"/>
      <c r="B14" s="109"/>
      <c r="C14" s="108"/>
      <c r="D14" s="126" t="s">
        <v>197</v>
      </c>
      <c r="E14" s="104"/>
      <c r="F14"/>
      <c r="G14" s="100"/>
      <c r="H14" s="109" t="s">
        <v>91</v>
      </c>
      <c r="I14" s="113"/>
      <c r="J14"/>
      <c r="K14"/>
    </row>
    <row r="15" spans="1:15" ht="15" customHeight="1" x14ac:dyDescent="0.25">
      <c r="A15" s="103">
        <v>6</v>
      </c>
      <c r="B15" s="129" t="s">
        <v>208</v>
      </c>
      <c r="C15" s="107"/>
      <c r="D15" s="91" t="s">
        <v>81</v>
      </c>
      <c r="E15" s="100"/>
      <c r="F15" s="119" t="s">
        <v>51</v>
      </c>
      <c r="G15" s="100"/>
      <c r="H15"/>
      <c r="I15" s="111"/>
      <c r="J15"/>
      <c r="K15"/>
    </row>
    <row r="16" spans="1:15" ht="15" customHeight="1" x14ac:dyDescent="0.25">
      <c r="A16" s="103"/>
      <c r="B16"/>
      <c r="C16" s="110"/>
      <c r="D16" s="91"/>
      <c r="E16" s="100"/>
      <c r="F16" s="129" t="s">
        <v>102</v>
      </c>
      <c r="G16" s="93"/>
      <c r="H16"/>
      <c r="I16" s="111"/>
      <c r="J16"/>
      <c r="K16"/>
    </row>
    <row r="17" spans="1:12" ht="15" customHeight="1" x14ac:dyDescent="0.25">
      <c r="A17" s="103">
        <v>7</v>
      </c>
      <c r="B17" s="98" t="s">
        <v>90</v>
      </c>
      <c r="C17" s="110"/>
      <c r="D17" s="91"/>
      <c r="E17" s="100"/>
      <c r="F17" t="s">
        <v>87</v>
      </c>
      <c r="G17" s="90"/>
      <c r="H17"/>
      <c r="I17" s="111"/>
      <c r="J17"/>
      <c r="K17"/>
    </row>
    <row r="18" spans="1:12" ht="15" customHeight="1" x14ac:dyDescent="0.25">
      <c r="A18" s="103"/>
      <c r="B18" s="109"/>
      <c r="C18" s="108"/>
      <c r="D18" s="132" t="s">
        <v>102</v>
      </c>
      <c r="E18" s="93"/>
      <c r="F18"/>
      <c r="G18" s="90"/>
      <c r="H18"/>
      <c r="I18" s="111"/>
      <c r="J18"/>
      <c r="K18"/>
    </row>
    <row r="19" spans="1:12" ht="15" customHeight="1" x14ac:dyDescent="0.25">
      <c r="A19" s="103">
        <v>8</v>
      </c>
      <c r="B19" s="129" t="s">
        <v>209</v>
      </c>
      <c r="C19" s="107"/>
      <c r="D19" s="91" t="s">
        <v>78</v>
      </c>
      <c r="E19" s="90"/>
      <c r="F19"/>
      <c r="G19" s="90"/>
      <c r="H19"/>
      <c r="I19" s="111"/>
      <c r="J19"/>
      <c r="K19"/>
    </row>
    <row r="20" spans="1:12" ht="15" customHeight="1" x14ac:dyDescent="0.25">
      <c r="A20" s="103"/>
      <c r="B20"/>
      <c r="C20" s="110"/>
      <c r="D20" s="91"/>
      <c r="E20" s="90"/>
      <c r="F20"/>
      <c r="G20" s="90"/>
      <c r="H20"/>
      <c r="I20" s="111"/>
      <c r="J20" s="4" t="s">
        <v>51</v>
      </c>
      <c r="K20"/>
    </row>
    <row r="21" spans="1:12" ht="15" customHeight="1" x14ac:dyDescent="0.25">
      <c r="A21" s="103">
        <v>9</v>
      </c>
      <c r="B21" s="4" t="s">
        <v>210</v>
      </c>
      <c r="C21" s="110"/>
      <c r="D21" s="91"/>
      <c r="E21" s="90"/>
      <c r="F21"/>
      <c r="G21" s="90"/>
      <c r="H21"/>
      <c r="I21"/>
      <c r="J21" s="192" t="s">
        <v>216</v>
      </c>
      <c r="K21" s="193"/>
      <c r="L21" s="193"/>
    </row>
    <row r="22" spans="1:12" ht="15" customHeight="1" x14ac:dyDescent="0.25">
      <c r="A22" s="103"/>
      <c r="B22" s="109"/>
      <c r="C22" s="108"/>
      <c r="D22" s="132" t="s">
        <v>97</v>
      </c>
      <c r="E22" s="104"/>
      <c r="F22"/>
      <c r="G22" s="90"/>
      <c r="H22"/>
      <c r="I22" s="111"/>
      <c r="J22" s="194" t="s">
        <v>217</v>
      </c>
      <c r="K22" s="195"/>
      <c r="L22" s="195"/>
    </row>
    <row r="23" spans="1:12" ht="15" customHeight="1" x14ac:dyDescent="0.25">
      <c r="A23" s="103">
        <v>10</v>
      </c>
      <c r="B23" s="98" t="s">
        <v>90</v>
      </c>
      <c r="C23" s="107"/>
      <c r="D23" s="91" t="s">
        <v>78</v>
      </c>
      <c r="E23" s="95"/>
      <c r="F23" s="119" t="s">
        <v>51</v>
      </c>
      <c r="G23" s="90"/>
      <c r="H23"/>
      <c r="I23" s="111"/>
      <c r="J23"/>
      <c r="K23"/>
    </row>
    <row r="24" spans="1:12" ht="15" customHeight="1" x14ac:dyDescent="0.25">
      <c r="A24" s="103"/>
      <c r="B24"/>
      <c r="C24" s="110"/>
      <c r="D24" s="91"/>
      <c r="E24" s="90"/>
      <c r="F24" s="133" t="s">
        <v>97</v>
      </c>
      <c r="G24" s="104"/>
      <c r="H24"/>
      <c r="I24" s="111"/>
      <c r="J24"/>
      <c r="K24"/>
    </row>
    <row r="25" spans="1:12" ht="15" customHeight="1" x14ac:dyDescent="0.25">
      <c r="A25" s="103">
        <v>11</v>
      </c>
      <c r="B25" s="4" t="s">
        <v>211</v>
      </c>
      <c r="C25" s="110"/>
      <c r="D25" s="131" t="s">
        <v>51</v>
      </c>
      <c r="E25" s="90"/>
      <c r="F25" s="112" t="s">
        <v>85</v>
      </c>
      <c r="G25" s="95"/>
      <c r="H25"/>
      <c r="I25" s="111"/>
      <c r="J25"/>
      <c r="K25"/>
    </row>
    <row r="26" spans="1:12" ht="15" customHeight="1" x14ac:dyDescent="0.25">
      <c r="A26" s="103"/>
      <c r="B26" s="109"/>
      <c r="C26" s="108"/>
      <c r="D26" s="128" t="s">
        <v>74</v>
      </c>
      <c r="E26" s="104"/>
      <c r="F26" s="101"/>
      <c r="G26" s="90"/>
      <c r="H26" s="101"/>
      <c r="I26" s="111"/>
      <c r="J26"/>
      <c r="K26"/>
    </row>
    <row r="27" spans="1:12" ht="15" customHeight="1" x14ac:dyDescent="0.25">
      <c r="A27" s="103">
        <v>12</v>
      </c>
      <c r="B27" s="129" t="s">
        <v>212</v>
      </c>
      <c r="C27" s="107"/>
      <c r="D27" s="91" t="s">
        <v>79</v>
      </c>
      <c r="E27" s="90"/>
      <c r="F27"/>
      <c r="G27" s="90"/>
      <c r="H27" s="175" t="s">
        <v>63</v>
      </c>
      <c r="I27" s="111"/>
      <c r="J27"/>
      <c r="K27"/>
    </row>
    <row r="28" spans="1:12" ht="15" customHeight="1" x14ac:dyDescent="0.25">
      <c r="A28" s="103"/>
      <c r="B28"/>
      <c r="C28" s="110"/>
      <c r="D28" s="91"/>
      <c r="E28" s="90"/>
      <c r="F28"/>
      <c r="G28" s="90"/>
      <c r="H28" s="133" t="s">
        <v>97</v>
      </c>
      <c r="I28" s="94"/>
      <c r="J28"/>
      <c r="K28"/>
    </row>
    <row r="29" spans="1:12" ht="15" customHeight="1" x14ac:dyDescent="0.25">
      <c r="A29" s="103">
        <v>13</v>
      </c>
      <c r="B29" s="4" t="s">
        <v>213</v>
      </c>
      <c r="C29" s="110"/>
      <c r="D29" s="122" t="s">
        <v>63</v>
      </c>
      <c r="E29" s="90"/>
      <c r="F29"/>
      <c r="G29" s="90"/>
      <c r="H29" s="101" t="s">
        <v>89</v>
      </c>
      <c r="I29"/>
      <c r="J29"/>
      <c r="K29"/>
    </row>
    <row r="30" spans="1:12" ht="15" customHeight="1" x14ac:dyDescent="0.25">
      <c r="A30" s="103"/>
      <c r="B30" s="109"/>
      <c r="C30" s="108"/>
      <c r="D30" s="130" t="s">
        <v>168</v>
      </c>
      <c r="E30" s="104"/>
      <c r="F30"/>
      <c r="G30" s="90"/>
      <c r="H30" s="101"/>
      <c r="I30"/>
      <c r="J30"/>
      <c r="K30"/>
    </row>
    <row r="31" spans="1:12" ht="15" customHeight="1" x14ac:dyDescent="0.25">
      <c r="A31" s="103">
        <v>14</v>
      </c>
      <c r="B31" s="129" t="s">
        <v>214</v>
      </c>
      <c r="C31" s="107"/>
      <c r="D31" s="91" t="s">
        <v>77</v>
      </c>
      <c r="E31" s="90"/>
      <c r="F31" s="123" t="s">
        <v>63</v>
      </c>
      <c r="G31" s="111"/>
      <c r="H31"/>
      <c r="I31"/>
      <c r="J31"/>
      <c r="K31"/>
    </row>
    <row r="32" spans="1:12" ht="15" customHeight="1" x14ac:dyDescent="0.25">
      <c r="A32" s="103"/>
      <c r="B32"/>
      <c r="C32" s="110"/>
      <c r="D32" s="91"/>
      <c r="E32" s="90"/>
      <c r="F32" s="133" t="s">
        <v>98</v>
      </c>
      <c r="G32" s="94"/>
      <c r="H32"/>
      <c r="I32" s="131" t="s">
        <v>218</v>
      </c>
      <c r="J32" s="90"/>
      <c r="K32" s="4" t="s">
        <v>51</v>
      </c>
    </row>
    <row r="33" spans="1:12" ht="15" customHeight="1" x14ac:dyDescent="0.25">
      <c r="A33" s="103">
        <v>15</v>
      </c>
      <c r="B33" s="98" t="s">
        <v>90</v>
      </c>
      <c r="C33" s="110"/>
      <c r="D33" s="91"/>
      <c r="E33" s="90"/>
      <c r="F33" s="101" t="s">
        <v>84</v>
      </c>
      <c r="G33"/>
      <c r="H33"/>
      <c r="I33" s="96"/>
      <c r="J33" s="95"/>
      <c r="K33" s="196" t="s">
        <v>220</v>
      </c>
      <c r="L33" s="197"/>
    </row>
    <row r="34" spans="1:12" ht="15" customHeight="1" x14ac:dyDescent="0.25">
      <c r="A34" s="103"/>
      <c r="B34" s="109"/>
      <c r="C34" s="108"/>
      <c r="D34" s="130" t="s">
        <v>98</v>
      </c>
      <c r="E34" s="104"/>
      <c r="F34" s="101"/>
      <c r="G34" s="4"/>
      <c r="H34"/>
      <c r="I34" s="126" t="s">
        <v>219</v>
      </c>
      <c r="J34" s="93"/>
      <c r="K34" s="122"/>
    </row>
    <row r="35" spans="1:12" ht="15" customHeight="1" x14ac:dyDescent="0.25">
      <c r="A35" s="103">
        <v>16</v>
      </c>
      <c r="B35" s="129" t="s">
        <v>215</v>
      </c>
      <c r="C35" s="107"/>
      <c r="D35" s="91" t="s">
        <v>78</v>
      </c>
      <c r="E35" s="90"/>
      <c r="F35"/>
      <c r="G35" s="4"/>
      <c r="H35"/>
      <c r="I35" s="90"/>
      <c r="J35"/>
      <c r="K35" s="90"/>
    </row>
    <row r="36" spans="1:12" ht="15" customHeight="1" x14ac:dyDescent="0.25">
      <c r="A36" s="103"/>
      <c r="B36"/>
      <c r="C36" s="90"/>
      <c r="D36"/>
      <c r="E36" s="90"/>
      <c r="F36"/>
      <c r="G36" s="4"/>
    </row>
    <row r="37" spans="1:12" ht="15" customHeight="1" x14ac:dyDescent="0.25">
      <c r="A37" s="103"/>
      <c r="B37"/>
      <c r="C37" s="90"/>
      <c r="D37"/>
      <c r="E37" s="90"/>
      <c r="F37"/>
      <c r="G37" s="4"/>
    </row>
    <row r="38" spans="1:12" ht="15" customHeight="1" x14ac:dyDescent="0.25">
      <c r="A38" s="103"/>
      <c r="B38" s="131" t="s">
        <v>221</v>
      </c>
      <c r="D38" s="122" t="s">
        <v>63</v>
      </c>
      <c r="F38" s="92"/>
    </row>
    <row r="39" spans="1:12" ht="15" customHeight="1" x14ac:dyDescent="0.25">
      <c r="A39" s="103"/>
      <c r="B39" s="96"/>
      <c r="C39" s="95"/>
      <c r="D39" s="126" t="s">
        <v>197</v>
      </c>
      <c r="E39" s="104"/>
      <c r="F39" s="89"/>
      <c r="I39" s="131" t="s">
        <v>226</v>
      </c>
      <c r="J39" s="90"/>
      <c r="K39" s="119" t="s">
        <v>63</v>
      </c>
    </row>
    <row r="40" spans="1:12" ht="15" customHeight="1" x14ac:dyDescent="0.25">
      <c r="A40" s="103"/>
      <c r="B40" s="126" t="s">
        <v>222</v>
      </c>
      <c r="C40" s="93"/>
      <c r="D40" s="91" t="s">
        <v>86</v>
      </c>
      <c r="E40" s="90"/>
      <c r="F40" s="135" t="s">
        <v>48</v>
      </c>
      <c r="I40" s="96"/>
      <c r="J40" s="95"/>
      <c r="K40" s="196" t="s">
        <v>196</v>
      </c>
      <c r="L40" s="197"/>
    </row>
    <row r="41" spans="1:12" ht="15" customHeight="1" x14ac:dyDescent="0.25">
      <c r="A41" s="103"/>
      <c r="B41" s="91"/>
      <c r="C41" s="90"/>
      <c r="D41" s="91"/>
      <c r="E41" s="90"/>
      <c r="F41" s="134" t="s">
        <v>225</v>
      </c>
      <c r="G41" s="125"/>
      <c r="I41" s="126" t="s">
        <v>227</v>
      </c>
      <c r="J41" s="93"/>
      <c r="K41" s="91">
        <v>7.8</v>
      </c>
    </row>
    <row r="42" spans="1:12" ht="15" customHeight="1" x14ac:dyDescent="0.25">
      <c r="A42" s="103"/>
      <c r="B42" s="131" t="s">
        <v>223</v>
      </c>
      <c r="C42" s="90"/>
      <c r="D42" s="122" t="s">
        <v>51</v>
      </c>
      <c r="E42" s="90"/>
      <c r="F42" s="105"/>
      <c r="I42"/>
    </row>
    <row r="43" spans="1:12" ht="15" customHeight="1" x14ac:dyDescent="0.25">
      <c r="A43" s="103"/>
      <c r="B43" s="96"/>
      <c r="C43" s="95"/>
      <c r="D43" s="126" t="s">
        <v>74</v>
      </c>
      <c r="E43" s="104"/>
      <c r="F43" s="101"/>
    </row>
    <row r="44" spans="1:12" ht="15" customHeight="1" x14ac:dyDescent="0.25">
      <c r="A44" s="103"/>
      <c r="B44" s="126" t="s">
        <v>224</v>
      </c>
      <c r="C44" s="93"/>
      <c r="D44" s="91" t="s">
        <v>83</v>
      </c>
      <c r="E44" s="90"/>
      <c r="F44"/>
    </row>
    <row r="45" spans="1:12" ht="15" customHeight="1" x14ac:dyDescent="0.25">
      <c r="A45" s="103"/>
    </row>
    <row r="46" spans="1:12" ht="15" customHeight="1" x14ac:dyDescent="0.25">
      <c r="A46" s="103"/>
      <c r="B46" s="91"/>
      <c r="C46" s="90"/>
      <c r="D46"/>
      <c r="E46" s="90"/>
      <c r="F46"/>
      <c r="G46"/>
      <c r="H46"/>
    </row>
    <row r="47" spans="1:12" ht="15" customHeight="1" x14ac:dyDescent="0.25">
      <c r="B47" s="131" t="s">
        <v>228</v>
      </c>
      <c r="C47" s="90"/>
      <c r="D47" s="131" t="s">
        <v>51</v>
      </c>
      <c r="E47" s="4"/>
      <c r="F47"/>
      <c r="G47"/>
      <c r="H47"/>
      <c r="I47" s="90"/>
      <c r="J47"/>
      <c r="K47" s="90"/>
    </row>
    <row r="48" spans="1:12" ht="15" customHeight="1" x14ac:dyDescent="0.25">
      <c r="B48" s="96"/>
      <c r="C48" s="95"/>
      <c r="D48" s="126" t="s">
        <v>99</v>
      </c>
      <c r="E48" s="98"/>
      <c r="F48"/>
      <c r="G48"/>
      <c r="H48"/>
      <c r="I48" s="90"/>
      <c r="J48"/>
      <c r="K48" s="90"/>
    </row>
    <row r="49" spans="1:12" ht="15" customHeight="1" x14ac:dyDescent="0.25">
      <c r="B49" s="126" t="s">
        <v>229</v>
      </c>
      <c r="C49" s="93"/>
      <c r="D49" s="91" t="s">
        <v>80</v>
      </c>
      <c r="E49" s="102"/>
      <c r="F49" s="123" t="s">
        <v>63</v>
      </c>
      <c r="G49"/>
      <c r="I49" s="131" t="s">
        <v>233</v>
      </c>
      <c r="J49" s="90"/>
      <c r="K49" s="119" t="s">
        <v>63</v>
      </c>
    </row>
    <row r="50" spans="1:12" ht="15" customHeight="1" x14ac:dyDescent="0.25">
      <c r="B50" s="91"/>
      <c r="C50" s="90"/>
      <c r="D50" s="91"/>
      <c r="E50" s="100"/>
      <c r="F50" s="199" t="s">
        <v>230</v>
      </c>
      <c r="G50" s="200"/>
      <c r="H50" s="200"/>
      <c r="I50" s="96"/>
      <c r="J50" s="95"/>
      <c r="K50" s="201" t="s">
        <v>107</v>
      </c>
      <c r="L50" s="202"/>
    </row>
    <row r="51" spans="1:12" ht="15" customHeight="1" x14ac:dyDescent="0.25">
      <c r="B51" s="131" t="s">
        <v>231</v>
      </c>
      <c r="C51" s="90"/>
      <c r="D51" s="91" t="s">
        <v>63</v>
      </c>
      <c r="E51" s="97"/>
      <c r="F51" s="89"/>
      <c r="G51"/>
      <c r="H51"/>
      <c r="I51" s="126" t="s">
        <v>105</v>
      </c>
      <c r="J51" s="93"/>
      <c r="K51" s="91">
        <v>11.12</v>
      </c>
    </row>
    <row r="52" spans="1:12" ht="15" customHeight="1" x14ac:dyDescent="0.25">
      <c r="B52" s="96"/>
      <c r="C52" s="95"/>
      <c r="D52" s="126" t="s">
        <v>199</v>
      </c>
      <c r="E52" s="94"/>
      <c r="F52" s="89"/>
      <c r="G52"/>
      <c r="H52"/>
      <c r="I52" s="91" t="s">
        <v>76</v>
      </c>
      <c r="J52"/>
      <c r="K52" s="90"/>
    </row>
    <row r="53" spans="1:12" ht="15" customHeight="1" x14ac:dyDescent="0.25">
      <c r="B53" s="126" t="s">
        <v>232</v>
      </c>
      <c r="C53" s="93"/>
      <c r="D53" s="91" t="s">
        <v>76</v>
      </c>
      <c r="E53" s="4"/>
      <c r="F53" s="89"/>
      <c r="G53"/>
      <c r="H53"/>
      <c r="I53" s="90"/>
      <c r="J53"/>
      <c r="K53" s="90"/>
    </row>
    <row r="54" spans="1:12" ht="15" customHeight="1" x14ac:dyDescent="0.25">
      <c r="F54" s="92"/>
      <c r="G54" s="4"/>
      <c r="H54"/>
      <c r="I54" s="90"/>
      <c r="J54"/>
      <c r="K54" s="90"/>
    </row>
    <row r="55" spans="1:12" ht="15" customHeight="1" x14ac:dyDescent="0.25">
      <c r="B55" s="91"/>
      <c r="C55" s="90"/>
      <c r="D55" s="91"/>
      <c r="E55" s="90"/>
      <c r="F55" s="89"/>
      <c r="G55"/>
    </row>
    <row r="56" spans="1:12" ht="15" customHeight="1" x14ac:dyDescent="0.25">
      <c r="B56" s="91"/>
      <c r="C56" s="90"/>
      <c r="D56" s="91"/>
      <c r="E56" s="90"/>
      <c r="F56" s="89"/>
      <c r="G56"/>
    </row>
    <row r="57" spans="1:12" ht="15" customHeight="1" x14ac:dyDescent="0.25">
      <c r="B57" s="91"/>
      <c r="C57" s="90"/>
      <c r="D57" s="91"/>
      <c r="E57" s="90"/>
      <c r="F57" s="89"/>
      <c r="G57"/>
    </row>
    <row r="58" spans="1:12" ht="15" customHeight="1" x14ac:dyDescent="0.25">
      <c r="B58" s="91"/>
      <c r="C58" s="90"/>
      <c r="D58" s="91"/>
      <c r="E58" s="90"/>
      <c r="F58" s="89"/>
      <c r="G58"/>
    </row>
    <row r="59" spans="1:12" ht="15" customHeight="1" x14ac:dyDescent="0.25">
      <c r="B59" s="91"/>
      <c r="C59" s="90"/>
      <c r="D59" s="91"/>
      <c r="E59" s="90"/>
      <c r="F59" s="89"/>
      <c r="G59"/>
    </row>
    <row r="60" spans="1:12" ht="18.75" customHeight="1" x14ac:dyDescent="0.3">
      <c r="A60" s="70"/>
      <c r="B60" s="67" t="s">
        <v>93</v>
      </c>
      <c r="C60" s="67"/>
      <c r="D60" s="67"/>
      <c r="E60" s="70" t="s">
        <v>92</v>
      </c>
      <c r="F60" s="67"/>
      <c r="G60" s="70"/>
      <c r="H60" s="67"/>
      <c r="I60" s="67"/>
      <c r="J60" s="67"/>
      <c r="K60" s="67"/>
      <c r="L60" s="67"/>
    </row>
    <row r="61" spans="1:12" ht="9" customHeight="1" x14ac:dyDescent="0.25">
      <c r="B61" s="1"/>
      <c r="C61" s="1"/>
      <c r="D61" s="1"/>
      <c r="E61" s="1"/>
      <c r="F61" s="1"/>
      <c r="G61" s="1"/>
      <c r="H61" s="1"/>
      <c r="I61" s="1"/>
      <c r="J61" s="118"/>
      <c r="K61" s="118"/>
    </row>
    <row r="62" spans="1:12" ht="15" customHeight="1" x14ac:dyDescent="0.25">
      <c r="A62" s="103">
        <v>1</v>
      </c>
      <c r="B62" s="4" t="s">
        <v>234</v>
      </c>
      <c r="C62" s="116"/>
      <c r="D62" s="1"/>
      <c r="E62" s="1"/>
      <c r="F62" s="1"/>
      <c r="G62" s="1"/>
      <c r="H62" s="1"/>
      <c r="I62" s="1"/>
      <c r="J62" s="118"/>
      <c r="K62" s="118"/>
      <c r="L62" s="116"/>
    </row>
    <row r="63" spans="1:12" ht="15" customHeight="1" x14ac:dyDescent="0.25">
      <c r="A63" s="103"/>
      <c r="B63" s="117"/>
      <c r="C63" s="108"/>
      <c r="D63" s="4" t="s">
        <v>198</v>
      </c>
      <c r="E63" s="88"/>
      <c r="F63" s="116"/>
      <c r="G63" s="116"/>
      <c r="H63" s="116"/>
      <c r="I63" s="116"/>
      <c r="J63" s="116"/>
      <c r="K63" s="116"/>
      <c r="L63" s="116"/>
    </row>
    <row r="64" spans="1:12" ht="15" customHeight="1" x14ac:dyDescent="0.25">
      <c r="A64" s="103">
        <v>2</v>
      </c>
      <c r="B64" s="98" t="s">
        <v>90</v>
      </c>
      <c r="C64" s="115"/>
      <c r="D64" s="114" t="s">
        <v>78</v>
      </c>
      <c r="E64" s="95"/>
      <c r="F64" s="119" t="s">
        <v>63</v>
      </c>
      <c r="G64"/>
      <c r="H64"/>
      <c r="I64"/>
      <c r="J64"/>
      <c r="K64"/>
    </row>
    <row r="65" spans="1:12" ht="15" customHeight="1" x14ac:dyDescent="0.25">
      <c r="A65" s="103"/>
      <c r="B65"/>
      <c r="C65" s="110"/>
      <c r="D65" s="91"/>
      <c r="E65" s="100"/>
      <c r="F65" s="129" t="s">
        <v>198</v>
      </c>
      <c r="G65" s="98"/>
      <c r="H65"/>
      <c r="I65"/>
      <c r="J65"/>
      <c r="K65"/>
    </row>
    <row r="66" spans="1:12" ht="15" customHeight="1" x14ac:dyDescent="0.25">
      <c r="A66" s="103">
        <v>3</v>
      </c>
      <c r="B66" s="129" t="s">
        <v>235</v>
      </c>
      <c r="C66" s="110"/>
      <c r="D66" s="122" t="s">
        <v>51</v>
      </c>
      <c r="E66" s="100"/>
      <c r="F66" t="s">
        <v>88</v>
      </c>
      <c r="G66" s="113"/>
      <c r="H66"/>
      <c r="I66"/>
      <c r="J66"/>
      <c r="K66"/>
    </row>
    <row r="67" spans="1:12" ht="15" customHeight="1" x14ac:dyDescent="0.25">
      <c r="A67" s="103"/>
      <c r="B67" s="109"/>
      <c r="C67" s="108"/>
      <c r="D67" s="126" t="s">
        <v>96</v>
      </c>
      <c r="E67" s="93"/>
      <c r="F67"/>
      <c r="G67" s="100"/>
      <c r="H67"/>
      <c r="I67"/>
      <c r="J67"/>
      <c r="K67"/>
    </row>
    <row r="68" spans="1:12" ht="15" customHeight="1" x14ac:dyDescent="0.25">
      <c r="A68" s="103">
        <v>4</v>
      </c>
      <c r="B68" s="129" t="s">
        <v>237</v>
      </c>
      <c r="C68" s="107"/>
      <c r="D68" s="91" t="s">
        <v>82</v>
      </c>
      <c r="E68" s="90"/>
      <c r="F68"/>
      <c r="G68" s="100"/>
      <c r="H68"/>
      <c r="I68"/>
      <c r="J68"/>
      <c r="K68"/>
    </row>
    <row r="69" spans="1:12" ht="15" customHeight="1" x14ac:dyDescent="0.25">
      <c r="A69" s="103"/>
      <c r="B69"/>
      <c r="C69" s="110"/>
      <c r="D69" s="91"/>
      <c r="E69" s="90"/>
      <c r="F69"/>
      <c r="G69" s="100"/>
      <c r="H69" s="119" t="s">
        <v>51</v>
      </c>
      <c r="I69"/>
      <c r="J69"/>
      <c r="K69"/>
    </row>
    <row r="70" spans="1:12" ht="15" customHeight="1" x14ac:dyDescent="0.25">
      <c r="A70" s="103">
        <v>5</v>
      </c>
      <c r="B70" s="4" t="s">
        <v>238</v>
      </c>
      <c r="C70" s="110"/>
      <c r="D70" s="91" t="s">
        <v>51</v>
      </c>
      <c r="E70" s="90"/>
      <c r="F70"/>
      <c r="G70" s="100"/>
      <c r="H70" s="4" t="s">
        <v>104</v>
      </c>
      <c r="I70"/>
      <c r="J70"/>
      <c r="K70"/>
    </row>
    <row r="71" spans="1:12" ht="15" customHeight="1" x14ac:dyDescent="0.25">
      <c r="A71" s="103"/>
      <c r="B71" s="109"/>
      <c r="C71" s="108"/>
      <c r="D71" s="126" t="s">
        <v>241</v>
      </c>
      <c r="E71" s="104"/>
      <c r="F71"/>
      <c r="G71" s="100"/>
      <c r="H71" s="109" t="s">
        <v>91</v>
      </c>
      <c r="I71" s="113"/>
      <c r="J71"/>
      <c r="K71"/>
    </row>
    <row r="72" spans="1:12" ht="15" customHeight="1" x14ac:dyDescent="0.25">
      <c r="A72" s="103">
        <v>6</v>
      </c>
      <c r="B72" s="129" t="s">
        <v>239</v>
      </c>
      <c r="C72" s="107"/>
      <c r="D72" s="91" t="s">
        <v>81</v>
      </c>
      <c r="E72" s="100"/>
      <c r="F72" s="119" t="s">
        <v>48</v>
      </c>
      <c r="G72" s="100"/>
      <c r="H72"/>
      <c r="I72" s="111"/>
      <c r="J72"/>
      <c r="K72"/>
    </row>
    <row r="73" spans="1:12" ht="15" customHeight="1" x14ac:dyDescent="0.25">
      <c r="A73" s="103"/>
      <c r="B73"/>
      <c r="C73" s="110"/>
      <c r="D73" s="91"/>
      <c r="E73" s="100"/>
      <c r="F73" s="129" t="s">
        <v>104</v>
      </c>
      <c r="G73" s="93"/>
      <c r="H73"/>
      <c r="I73" s="111"/>
      <c r="J73"/>
      <c r="K73"/>
    </row>
    <row r="74" spans="1:12" ht="15" customHeight="1" x14ac:dyDescent="0.25">
      <c r="A74" s="103">
        <v>7</v>
      </c>
      <c r="B74" s="98" t="s">
        <v>90</v>
      </c>
      <c r="C74" s="110"/>
      <c r="D74" s="91"/>
      <c r="E74" s="100"/>
      <c r="F74" t="s">
        <v>87</v>
      </c>
      <c r="G74" s="90"/>
      <c r="H74"/>
      <c r="I74" s="111"/>
      <c r="J74"/>
      <c r="K74"/>
    </row>
    <row r="75" spans="1:12" ht="15" customHeight="1" x14ac:dyDescent="0.25">
      <c r="A75" s="103"/>
      <c r="B75" s="109"/>
      <c r="C75" s="108"/>
      <c r="D75" s="130" t="s">
        <v>104</v>
      </c>
      <c r="E75" s="93"/>
      <c r="F75"/>
      <c r="G75" s="90"/>
      <c r="H75"/>
      <c r="I75" s="111"/>
      <c r="J75"/>
      <c r="K75"/>
    </row>
    <row r="76" spans="1:12" ht="15" customHeight="1" x14ac:dyDescent="0.25">
      <c r="A76" s="103">
        <v>8</v>
      </c>
      <c r="B76" s="129" t="s">
        <v>240</v>
      </c>
      <c r="C76" s="107"/>
      <c r="D76" s="91" t="s">
        <v>78</v>
      </c>
      <c r="E76" s="90"/>
      <c r="F76"/>
      <c r="G76" s="90"/>
      <c r="H76"/>
      <c r="I76" s="111"/>
      <c r="J76"/>
      <c r="K76"/>
    </row>
    <row r="77" spans="1:12" ht="15" customHeight="1" x14ac:dyDescent="0.25">
      <c r="A77" s="103"/>
      <c r="B77"/>
      <c r="C77" s="110"/>
      <c r="D77" s="91"/>
      <c r="E77" s="90"/>
      <c r="F77"/>
      <c r="G77" s="90"/>
      <c r="H77"/>
      <c r="I77" s="111"/>
      <c r="J77"/>
      <c r="K77"/>
    </row>
    <row r="78" spans="1:12" ht="15" customHeight="1" x14ac:dyDescent="0.25">
      <c r="A78" s="103">
        <v>9</v>
      </c>
      <c r="B78" s="4" t="s">
        <v>243</v>
      </c>
      <c r="C78" s="110"/>
      <c r="D78" s="91"/>
      <c r="E78" s="90"/>
      <c r="F78"/>
      <c r="G78" s="90"/>
      <c r="H78"/>
      <c r="I78"/>
      <c r="J78" s="133" t="s">
        <v>63</v>
      </c>
      <c r="K78" s="98" t="s">
        <v>78</v>
      </c>
    </row>
    <row r="79" spans="1:12" ht="15" customHeight="1" x14ac:dyDescent="0.25">
      <c r="A79" s="103"/>
      <c r="B79" s="109"/>
      <c r="C79" s="108"/>
      <c r="D79" s="130" t="s">
        <v>172</v>
      </c>
      <c r="E79" s="104"/>
      <c r="F79"/>
      <c r="G79" s="90"/>
      <c r="H79"/>
      <c r="I79" s="111"/>
      <c r="J79" s="192" t="s">
        <v>242</v>
      </c>
      <c r="K79" s="193"/>
      <c r="L79" s="193"/>
    </row>
    <row r="80" spans="1:12" ht="15" customHeight="1" x14ac:dyDescent="0.25">
      <c r="A80" s="103">
        <v>10</v>
      </c>
      <c r="B80" s="129" t="s">
        <v>90</v>
      </c>
      <c r="C80" s="107"/>
      <c r="D80" s="91" t="s">
        <v>78</v>
      </c>
      <c r="E80" s="95"/>
      <c r="F80" s="119" t="s">
        <v>51</v>
      </c>
      <c r="G80" s="90"/>
      <c r="H80"/>
      <c r="I80" s="111"/>
      <c r="J80"/>
      <c r="K80"/>
    </row>
    <row r="81" spans="1:12" ht="15" customHeight="1" x14ac:dyDescent="0.25">
      <c r="A81" s="103"/>
      <c r="B81"/>
      <c r="C81" s="110"/>
      <c r="D81" s="91"/>
      <c r="E81" s="90"/>
      <c r="F81" s="133" t="s">
        <v>202</v>
      </c>
      <c r="G81" s="104"/>
      <c r="H81"/>
      <c r="I81" s="111"/>
      <c r="J81"/>
      <c r="K81"/>
    </row>
    <row r="82" spans="1:12" ht="15" customHeight="1" x14ac:dyDescent="0.25">
      <c r="A82" s="103">
        <v>11</v>
      </c>
      <c r="B82" s="4" t="s">
        <v>244</v>
      </c>
      <c r="C82" s="110"/>
      <c r="D82" s="131" t="s">
        <v>63</v>
      </c>
      <c r="E82" s="90"/>
      <c r="F82" s="112" t="s">
        <v>85</v>
      </c>
      <c r="G82" s="95"/>
      <c r="H82"/>
      <c r="I82" s="111"/>
      <c r="J82"/>
      <c r="K82"/>
    </row>
    <row r="83" spans="1:12" ht="15" customHeight="1" x14ac:dyDescent="0.25">
      <c r="A83" s="103"/>
      <c r="B83" s="109"/>
      <c r="C83" s="108"/>
      <c r="D83" s="126" t="s">
        <v>202</v>
      </c>
      <c r="E83" s="104"/>
      <c r="F83" s="101"/>
      <c r="G83" s="90"/>
      <c r="H83" s="101"/>
      <c r="I83" s="111"/>
      <c r="J83"/>
      <c r="K83"/>
    </row>
    <row r="84" spans="1:12" ht="15" customHeight="1" x14ac:dyDescent="0.25">
      <c r="A84" s="103">
        <v>12</v>
      </c>
      <c r="B84" s="129" t="s">
        <v>245</v>
      </c>
      <c r="C84" s="107"/>
      <c r="D84" s="91" t="s">
        <v>79</v>
      </c>
      <c r="E84" s="90"/>
      <c r="F84"/>
      <c r="G84" s="90"/>
      <c r="H84" s="123" t="s">
        <v>48</v>
      </c>
      <c r="I84" s="111"/>
      <c r="J84"/>
      <c r="K84"/>
    </row>
    <row r="85" spans="1:12" ht="15" customHeight="1" x14ac:dyDescent="0.25">
      <c r="A85" s="103"/>
      <c r="B85"/>
      <c r="C85" s="110"/>
      <c r="D85" s="91"/>
      <c r="E85" s="90"/>
      <c r="F85"/>
      <c r="G85" s="90"/>
      <c r="H85" s="133" t="s">
        <v>203</v>
      </c>
      <c r="I85" s="94"/>
      <c r="J85"/>
      <c r="K85"/>
    </row>
    <row r="86" spans="1:12" ht="15" customHeight="1" x14ac:dyDescent="0.25">
      <c r="A86" s="103">
        <v>13</v>
      </c>
      <c r="B86" s="4" t="s">
        <v>246</v>
      </c>
      <c r="C86" s="110"/>
      <c r="D86" s="122" t="s">
        <v>63</v>
      </c>
      <c r="E86" s="90"/>
      <c r="F86"/>
      <c r="G86" s="90"/>
      <c r="H86" s="101" t="s">
        <v>89</v>
      </c>
      <c r="I86"/>
      <c r="J86"/>
      <c r="K86"/>
    </row>
    <row r="87" spans="1:12" ht="15" customHeight="1" x14ac:dyDescent="0.25">
      <c r="A87" s="103"/>
      <c r="B87" s="109"/>
      <c r="C87" s="108"/>
      <c r="D87" s="130" t="s">
        <v>203</v>
      </c>
      <c r="E87" s="104"/>
      <c r="F87"/>
      <c r="G87" s="90"/>
      <c r="H87" s="101"/>
      <c r="I87"/>
      <c r="J87"/>
      <c r="K87"/>
    </row>
    <row r="88" spans="1:12" ht="15" customHeight="1" x14ac:dyDescent="0.25">
      <c r="A88" s="103">
        <v>14</v>
      </c>
      <c r="B88" s="129" t="s">
        <v>247</v>
      </c>
      <c r="C88" s="107"/>
      <c r="D88" s="91" t="s">
        <v>77</v>
      </c>
      <c r="E88" s="90"/>
      <c r="F88" s="123" t="s">
        <v>51</v>
      </c>
      <c r="G88" s="111"/>
      <c r="H88"/>
      <c r="I88"/>
      <c r="J88"/>
      <c r="K88"/>
    </row>
    <row r="89" spans="1:12" ht="15" customHeight="1" x14ac:dyDescent="0.25">
      <c r="A89" s="103"/>
      <c r="B89"/>
      <c r="C89" s="110"/>
      <c r="D89" s="91"/>
      <c r="E89" s="90"/>
      <c r="F89" s="133" t="s">
        <v>203</v>
      </c>
      <c r="G89" s="94"/>
      <c r="H89"/>
      <c r="I89" s="131" t="s">
        <v>249</v>
      </c>
      <c r="J89" s="90"/>
      <c r="K89"/>
    </row>
    <row r="90" spans="1:12" ht="15" customHeight="1" x14ac:dyDescent="0.25">
      <c r="A90" s="103">
        <v>15</v>
      </c>
      <c r="B90" s="98" t="s">
        <v>90</v>
      </c>
      <c r="C90" s="110"/>
      <c r="D90" s="91"/>
      <c r="E90" s="90"/>
      <c r="F90" s="101" t="s">
        <v>84</v>
      </c>
      <c r="G90"/>
      <c r="H90"/>
      <c r="I90" s="96"/>
      <c r="J90" s="95"/>
      <c r="K90" s="121" t="s">
        <v>51</v>
      </c>
      <c r="L90" s="98" t="s">
        <v>78</v>
      </c>
    </row>
    <row r="91" spans="1:12" ht="15" customHeight="1" x14ac:dyDescent="0.25">
      <c r="A91" s="103"/>
      <c r="B91" s="109"/>
      <c r="C91" s="108"/>
      <c r="D91" s="132" t="s">
        <v>171</v>
      </c>
      <c r="E91" s="104"/>
      <c r="F91" s="101"/>
      <c r="G91" s="4"/>
      <c r="H91"/>
      <c r="I91" s="126" t="s">
        <v>250</v>
      </c>
      <c r="J91" s="93"/>
      <c r="K91" s="131" t="s">
        <v>198</v>
      </c>
    </row>
    <row r="92" spans="1:12" ht="15" customHeight="1" x14ac:dyDescent="0.25">
      <c r="A92" s="103">
        <v>16</v>
      </c>
      <c r="B92" s="129" t="s">
        <v>248</v>
      </c>
      <c r="C92" s="107"/>
      <c r="D92" s="91" t="s">
        <v>78</v>
      </c>
      <c r="E92" s="90"/>
      <c r="F92"/>
      <c r="G92" s="4"/>
      <c r="H92"/>
      <c r="I92" s="90"/>
      <c r="J92"/>
      <c r="K92" s="90"/>
      <c r="L92" s="4">
        <v>15.16</v>
      </c>
    </row>
    <row r="93" spans="1:12" ht="15" customHeight="1" x14ac:dyDescent="0.25">
      <c r="A93" s="103"/>
      <c r="B93"/>
      <c r="C93" s="90"/>
      <c r="D93"/>
      <c r="E93" s="90"/>
      <c r="F93"/>
      <c r="G93" s="4"/>
    </row>
    <row r="94" spans="1:12" ht="15" customHeight="1" x14ac:dyDescent="0.25">
      <c r="A94" s="103"/>
      <c r="B94"/>
      <c r="C94" s="90"/>
      <c r="D94"/>
      <c r="E94" s="90"/>
      <c r="F94"/>
      <c r="G94" s="4"/>
    </row>
    <row r="95" spans="1:12" ht="15" customHeight="1" x14ac:dyDescent="0.25">
      <c r="A95" s="103"/>
      <c r="B95" s="131" t="s">
        <v>251</v>
      </c>
      <c r="D95" s="122" t="s">
        <v>63</v>
      </c>
      <c r="F95" s="92"/>
    </row>
    <row r="96" spans="1:12" ht="15" customHeight="1" x14ac:dyDescent="0.25">
      <c r="A96" s="103"/>
      <c r="B96" s="96"/>
      <c r="C96" s="95"/>
      <c r="D96" s="126" t="s">
        <v>200</v>
      </c>
      <c r="E96" s="104"/>
      <c r="F96" s="89"/>
      <c r="I96" s="131" t="s">
        <v>254</v>
      </c>
      <c r="J96" s="90"/>
      <c r="K96"/>
    </row>
    <row r="97" spans="1:12" ht="15" customHeight="1" x14ac:dyDescent="0.25">
      <c r="A97" s="103"/>
      <c r="B97" s="126" t="s">
        <v>252</v>
      </c>
      <c r="C97" s="93"/>
      <c r="D97" s="91" t="s">
        <v>86</v>
      </c>
      <c r="E97" s="90"/>
      <c r="F97" s="106"/>
      <c r="I97" s="96"/>
      <c r="J97" s="95"/>
      <c r="K97" s="126" t="s">
        <v>48</v>
      </c>
      <c r="L97" s="98" t="s">
        <v>78</v>
      </c>
    </row>
    <row r="98" spans="1:12" ht="15" customHeight="1" x14ac:dyDescent="0.25">
      <c r="A98" s="103"/>
      <c r="B98" s="91"/>
      <c r="C98" s="90"/>
      <c r="D98" s="91"/>
      <c r="E98" s="90"/>
      <c r="F98" s="124" t="s">
        <v>63</v>
      </c>
      <c r="G98" s="104" t="s">
        <v>78</v>
      </c>
      <c r="I98" s="126" t="s">
        <v>259</v>
      </c>
      <c r="J98" s="93"/>
      <c r="K98" s="131" t="s">
        <v>96</v>
      </c>
    </row>
    <row r="99" spans="1:12" ht="15" customHeight="1" x14ac:dyDescent="0.25">
      <c r="A99" s="103"/>
      <c r="B99" s="131" t="s">
        <v>257</v>
      </c>
      <c r="C99" s="90"/>
      <c r="D99" s="122" t="s">
        <v>48</v>
      </c>
      <c r="E99" s="90"/>
      <c r="F99" s="136" t="s">
        <v>253</v>
      </c>
      <c r="I99"/>
      <c r="K99" s="176" t="s">
        <v>159</v>
      </c>
    </row>
    <row r="100" spans="1:12" ht="15" customHeight="1" x14ac:dyDescent="0.25">
      <c r="A100" s="103"/>
      <c r="B100" s="96"/>
      <c r="C100" s="95"/>
      <c r="D100" s="126" t="s">
        <v>172</v>
      </c>
      <c r="E100" s="104"/>
      <c r="F100" s="101"/>
    </row>
    <row r="101" spans="1:12" ht="15" customHeight="1" x14ac:dyDescent="0.25">
      <c r="A101" s="103"/>
      <c r="B101" s="126" t="s">
        <v>258</v>
      </c>
      <c r="C101" s="93"/>
      <c r="D101" s="91" t="s">
        <v>83</v>
      </c>
      <c r="E101" s="90"/>
      <c r="F101"/>
    </row>
    <row r="102" spans="1:12" ht="15" customHeight="1" x14ac:dyDescent="0.25">
      <c r="A102" s="103"/>
    </row>
    <row r="103" spans="1:12" ht="15" customHeight="1" x14ac:dyDescent="0.25">
      <c r="A103" s="103"/>
      <c r="B103" s="91"/>
      <c r="C103" s="90"/>
      <c r="D103"/>
      <c r="E103" s="90"/>
      <c r="F103"/>
      <c r="G103"/>
      <c r="H103"/>
    </row>
    <row r="104" spans="1:12" ht="15" customHeight="1" x14ac:dyDescent="0.25">
      <c r="B104" s="131" t="s">
        <v>256</v>
      </c>
      <c r="C104" s="90"/>
      <c r="D104" s="131" t="s">
        <v>63</v>
      </c>
      <c r="E104" s="4"/>
      <c r="F104"/>
      <c r="G104"/>
      <c r="H104"/>
      <c r="I104" s="90"/>
      <c r="J104"/>
      <c r="K104" s="90"/>
    </row>
    <row r="105" spans="1:12" ht="15" customHeight="1" x14ac:dyDescent="0.25">
      <c r="B105" s="96"/>
      <c r="C105" s="95"/>
      <c r="D105" s="126" t="s">
        <v>236</v>
      </c>
      <c r="E105" s="98"/>
      <c r="F105"/>
      <c r="G105"/>
      <c r="H105"/>
      <c r="I105" s="90"/>
      <c r="J105"/>
      <c r="K105" s="90"/>
    </row>
    <row r="106" spans="1:12" ht="15" customHeight="1" x14ac:dyDescent="0.25">
      <c r="B106" s="126" t="s">
        <v>255</v>
      </c>
      <c r="C106" s="93"/>
      <c r="D106" s="91" t="s">
        <v>80</v>
      </c>
      <c r="E106" s="102"/>
      <c r="F106" s="101"/>
      <c r="G106"/>
      <c r="I106" s="131" t="s">
        <v>263</v>
      </c>
      <c r="J106" s="90"/>
      <c r="K106" s="4" t="s">
        <v>48</v>
      </c>
    </row>
    <row r="107" spans="1:12" ht="15" customHeight="1" x14ac:dyDescent="0.25">
      <c r="B107" s="91"/>
      <c r="C107" s="90"/>
      <c r="D107" s="91"/>
      <c r="E107" s="100"/>
      <c r="F107" s="134" t="s">
        <v>51</v>
      </c>
      <c r="G107" s="99" t="s">
        <v>78</v>
      </c>
      <c r="I107" s="96"/>
      <c r="J107" s="95"/>
      <c r="K107" s="196" t="s">
        <v>174</v>
      </c>
      <c r="L107" s="198"/>
    </row>
    <row r="108" spans="1:12" ht="15" customHeight="1" x14ac:dyDescent="0.25">
      <c r="B108" s="131" t="s">
        <v>260</v>
      </c>
      <c r="C108" s="90"/>
      <c r="D108" s="131" t="s">
        <v>51</v>
      </c>
      <c r="E108" s="97"/>
      <c r="F108" s="92" t="s">
        <v>262</v>
      </c>
      <c r="G108"/>
      <c r="H108"/>
      <c r="I108" s="126" t="s">
        <v>108</v>
      </c>
      <c r="J108" s="93"/>
      <c r="K108" s="91" t="s">
        <v>78</v>
      </c>
      <c r="L108" s="4">
        <v>23.24</v>
      </c>
    </row>
    <row r="109" spans="1:12" ht="15" customHeight="1" x14ac:dyDescent="0.25">
      <c r="B109" s="96"/>
      <c r="C109" s="95"/>
      <c r="D109" s="126" t="s">
        <v>201</v>
      </c>
      <c r="E109" s="94"/>
      <c r="F109" s="89"/>
      <c r="G109"/>
      <c r="H109"/>
      <c r="I109" s="91" t="s">
        <v>76</v>
      </c>
      <c r="J109"/>
      <c r="K109" s="90"/>
    </row>
    <row r="110" spans="1:12" ht="15" customHeight="1" x14ac:dyDescent="0.25">
      <c r="B110" s="126" t="s">
        <v>261</v>
      </c>
      <c r="C110" s="93"/>
      <c r="D110" s="91" t="s">
        <v>76</v>
      </c>
      <c r="E110" s="4"/>
      <c r="F110" s="89"/>
      <c r="G110"/>
      <c r="H110"/>
      <c r="I110" s="90"/>
      <c r="J110"/>
      <c r="K110" s="90"/>
    </row>
    <row r="111" spans="1:12" ht="15" customHeight="1" x14ac:dyDescent="0.25">
      <c r="F111" s="92"/>
      <c r="G111" s="4"/>
      <c r="H111"/>
      <c r="I111" s="90"/>
      <c r="J111"/>
      <c r="K111" s="90"/>
    </row>
    <row r="112" spans="1:12" ht="15" customHeight="1" x14ac:dyDescent="0.25">
      <c r="B112" s="91"/>
      <c r="C112" s="90"/>
      <c r="D112" s="91"/>
      <c r="E112" s="90"/>
      <c r="F112" s="89"/>
      <c r="G112"/>
    </row>
    <row r="113" spans="2:7" ht="15" customHeight="1" x14ac:dyDescent="0.25">
      <c r="B113" s="91"/>
      <c r="C113" s="90"/>
      <c r="D113" s="91"/>
      <c r="E113" s="90"/>
      <c r="F113" s="89"/>
      <c r="G113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9">
    <mergeCell ref="B5:C5"/>
    <mergeCell ref="J21:L21"/>
    <mergeCell ref="J22:L22"/>
    <mergeCell ref="K33:L33"/>
    <mergeCell ref="K107:L107"/>
    <mergeCell ref="K40:L40"/>
    <mergeCell ref="F50:H50"/>
    <mergeCell ref="K50:L50"/>
    <mergeCell ref="J79:L79"/>
  </mergeCells>
  <pageMargins left="0.19685039370078741" right="0.19685039370078741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6</vt:i4>
      </vt:variant>
      <vt:variant>
        <vt:lpstr>Pomenované rozsahy</vt:lpstr>
      </vt:variant>
      <vt:variant>
        <vt:i4>6</vt:i4>
      </vt:variant>
    </vt:vector>
  </HeadingPairs>
  <TitlesOfParts>
    <vt:vector size="12" baseType="lpstr">
      <vt:lpstr>S 4</vt:lpstr>
      <vt:lpstr>PROGRES (1-8)</vt:lpstr>
      <vt:lpstr>PROGRES (9-16) </vt:lpstr>
      <vt:lpstr>Teraz neplatí (PROGES (1-28)</vt:lpstr>
      <vt:lpstr>Teraz neplatí PROGRES (1-32)</vt:lpstr>
      <vt:lpstr>Teraz neplati (PROGRES (1-24)</vt:lpstr>
      <vt:lpstr>'PROGRES (1-8)'!Oblasť_tlače</vt:lpstr>
      <vt:lpstr>'PROGRES (9-16) '!Oblasť_tlače</vt:lpstr>
      <vt:lpstr>'S 4'!Oblasť_tlače</vt:lpstr>
      <vt:lpstr>'Teraz neplatí (PROGES (1-28)'!Oblasť_tlače</vt:lpstr>
      <vt:lpstr>'Teraz neplati (PROGRES (1-24)'!Oblasť_tlače</vt:lpstr>
      <vt:lpstr>'Teraz neplatí PROGRES (1-32)'!Oblasť_tlače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2026-04-26T12:54:18Z</cp:lastPrinted>
  <dcterms:created xsi:type="dcterms:W3CDTF">2020-03-08T12:02:40Z</dcterms:created>
  <dcterms:modified xsi:type="dcterms:W3CDTF">2026-04-26T12:54:39Z</dcterms:modified>
</cp:coreProperties>
</file>